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65" yWindow="-30" windowWidth="16530" windowHeight="6255"/>
  </bookViews>
  <sheets>
    <sheet name="mai 2024" sheetId="5" r:id="rId1"/>
    <sheet name="Sheet1" sheetId="9" r:id="rId2"/>
  </sheets>
  <definedNames>
    <definedName name="_xlnm._FilterDatabase" localSheetId="0" hidden="1">'mai 2024'!$B$1:$B$246</definedName>
  </definedNames>
  <calcPr calcId="125725"/>
</workbook>
</file>

<file path=xl/calcChain.xml><?xml version="1.0" encoding="utf-8"?>
<calcChain xmlns="http://schemas.openxmlformats.org/spreadsheetml/2006/main">
  <c r="C6" i="5"/>
  <c r="C18"/>
  <c r="C26"/>
  <c r="C35"/>
  <c r="C40"/>
  <c r="C44"/>
  <c r="C47"/>
  <c r="C49"/>
  <c r="C53"/>
  <c r="C63"/>
  <c r="C101"/>
  <c r="C102"/>
  <c r="C104"/>
  <c r="C111"/>
  <c r="C114"/>
  <c r="C115"/>
  <c r="C125"/>
  <c r="C137"/>
  <c r="C146"/>
  <c r="C150"/>
  <c r="C156"/>
  <c r="C159"/>
  <c r="C163"/>
  <c r="C169"/>
  <c r="C172"/>
  <c r="C174"/>
  <c r="C178"/>
  <c r="C181"/>
  <c r="C183"/>
  <c r="C187"/>
  <c r="C189"/>
  <c r="C196"/>
  <c r="C198"/>
  <c r="C202"/>
  <c r="C204"/>
  <c r="C207"/>
  <c r="C213"/>
  <c r="C217"/>
  <c r="C218"/>
  <c r="C223"/>
  <c r="C228"/>
  <c r="C233"/>
  <c r="C239"/>
  <c r="C244"/>
  <c r="C248"/>
  <c r="C251"/>
  <c r="C258"/>
  <c r="C261"/>
  <c r="C266"/>
  <c r="C272"/>
  <c r="C276"/>
  <c r="C283"/>
  <c r="C288"/>
  <c r="C292"/>
  <c r="C294"/>
  <c r="C297"/>
  <c r="C299"/>
  <c r="C303"/>
  <c r="C309"/>
  <c r="C311"/>
  <c r="C313"/>
  <c r="C319"/>
  <c r="C321"/>
  <c r="C325"/>
  <c r="C326"/>
  <c r="C341"/>
  <c r="C356"/>
  <c r="C371"/>
  <c r="C379"/>
  <c r="C382"/>
  <c r="C388"/>
  <c r="C392"/>
  <c r="C394"/>
  <c r="C397"/>
  <c r="C414"/>
  <c r="C427"/>
  <c r="C443"/>
  <c r="C452"/>
  <c r="C457"/>
  <c r="C460"/>
  <c r="C467"/>
  <c r="C470"/>
  <c r="C479"/>
  <c r="C484"/>
  <c r="C489"/>
  <c r="C495"/>
  <c r="C501"/>
  <c r="C505"/>
  <c r="C511"/>
  <c r="C518"/>
  <c r="C527"/>
  <c r="C539"/>
  <c r="C547"/>
  <c r="C549"/>
  <c r="C586"/>
  <c r="C589"/>
  <c r="C595"/>
  <c r="C602"/>
  <c r="C605"/>
  <c r="C613"/>
  <c r="C500"/>
  <c r="C238"/>
  <c r="C209"/>
  <c r="C316"/>
  <c r="C39"/>
  <c r="C510"/>
  <c r="C442"/>
  <c r="C56"/>
  <c r="C534"/>
</calcChain>
</file>

<file path=xl/sharedStrings.xml><?xml version="1.0" encoding="utf-8"?>
<sst xmlns="http://schemas.openxmlformats.org/spreadsheetml/2006/main" count="664" uniqueCount="212">
  <si>
    <t>Unitate sanitară</t>
  </si>
  <si>
    <t>osteoporoză</t>
  </si>
  <si>
    <t>Boli neurologice degenerative-forme acute</t>
  </si>
  <si>
    <t>Osteogeneza imperfecta</t>
  </si>
  <si>
    <t xml:space="preserve">HTAP </t>
  </si>
  <si>
    <t>TOTAL PROGRAM</t>
  </si>
  <si>
    <t>Sindrom de imunodeficienta primara</t>
  </si>
  <si>
    <t>Denumire Program</t>
  </si>
  <si>
    <t>Institutul Clinic Fundeni</t>
  </si>
  <si>
    <t>Spital Clinic Coltea</t>
  </si>
  <si>
    <t>guşă datorată carenţei de iod</t>
  </si>
  <si>
    <t>guşă datorată proliferării maligne</t>
  </si>
  <si>
    <t>Spital Clinic Colentina</t>
  </si>
  <si>
    <t>Spital Clinic Sf. Maria</t>
  </si>
  <si>
    <t>Spital Clinic Filantropia</t>
  </si>
  <si>
    <t>SC Euroclinic SA</t>
  </si>
  <si>
    <t>SC Med Life SA</t>
  </si>
  <si>
    <t>SC Gral Medical SRL</t>
  </si>
  <si>
    <t>Spital Clinic CF 2</t>
  </si>
  <si>
    <t>Spital Clinic N. Malaxa</t>
  </si>
  <si>
    <t xml:space="preserve">Boli neurologice degenerative/inflamatorii cronice </t>
  </si>
  <si>
    <t>Boala FABRY</t>
  </si>
  <si>
    <t>SC Sanador SRL</t>
  </si>
  <si>
    <t>Epidermoliza buloasa</t>
  </si>
  <si>
    <t>SC MNT Healthcare Europe SRL</t>
  </si>
  <si>
    <t>Scleroza sistemica si ulcere digitale evolutive</t>
  </si>
  <si>
    <t>Hiperfenilalaninemie</t>
  </si>
  <si>
    <t>Purpura trombocitopenica imuna cronica</t>
  </si>
  <si>
    <t>Scleroza tuberoasa</t>
  </si>
  <si>
    <t xml:space="preserve">SC Delta Health Care </t>
  </si>
  <si>
    <t>Centrul de Diagnostic si Tratament Provita</t>
  </si>
  <si>
    <t>SC Lotus-Med SRL</t>
  </si>
  <si>
    <t>Boala HUNTER</t>
  </si>
  <si>
    <t>Centrul Clinic De Boli Reumatismale Dr. Ion STOIA</t>
  </si>
  <si>
    <t>Spitalul Clinic de Nefrologie "Dr. Carol Davila"</t>
  </si>
  <si>
    <t>Talasemie</t>
  </si>
  <si>
    <t>Mucopolizaharidoza (Sindrom MORQUIO)</t>
  </si>
  <si>
    <t>TPP1</t>
  </si>
  <si>
    <t>SC Focus Lab Plus</t>
  </si>
  <si>
    <t>Boala CASTELMAN</t>
  </si>
  <si>
    <t>SC MEDICOVER SRL</t>
  </si>
  <si>
    <t>SC IMUNOMEDICA PROVITA SRL</t>
  </si>
  <si>
    <t>Programul national de oncologie CAR-T</t>
  </si>
  <si>
    <t>oncologie CAR-T</t>
  </si>
  <si>
    <t>Amiloidoza cu transtiretina</t>
  </si>
  <si>
    <t>Atrofie musculara spinala</t>
  </si>
  <si>
    <t>Deficit congenital de factor VII</t>
  </si>
  <si>
    <t>SC AFFIDEA ROMANIA SRL</t>
  </si>
  <si>
    <t>Hemoglobinurie paroxistica nocturna (HPN)</t>
  </si>
  <si>
    <t>Boala POMPE</t>
  </si>
  <si>
    <t>Tomboastenia Glanzmann</t>
  </si>
  <si>
    <t>SC MEDICOVER HOSPITAL SRL</t>
  </si>
  <si>
    <t>Plati noiembrie 2024</t>
  </si>
  <si>
    <t>Spitalul Universitar de Urgenta Bucuresti</t>
  </si>
  <si>
    <t>Spital Universitar de Urgenta Elias</t>
  </si>
  <si>
    <t>Spital Clinic de Psihiatrie Al.Obregia</t>
  </si>
  <si>
    <t>Spital Clinic de Urgenta pentru Copii M.S. Curie</t>
  </si>
  <si>
    <t>Spital Clinic de Urgenta pentru Copii Gr. Alexandrescu</t>
  </si>
  <si>
    <t>Institutul de Pneumoftiziologie "M. Nasta"</t>
  </si>
  <si>
    <t>Institutul National de Neurologie si Boli Neurovasculare Bucuresti</t>
  </si>
  <si>
    <t>INSMC "Alessandrescu Rusescu"</t>
  </si>
  <si>
    <t>Spital Clinic Dr. Ion Cantacuzino</t>
  </si>
  <si>
    <t>Spital Clinic Coltea Bucuresti</t>
  </si>
  <si>
    <t>Spitalul Clinic de Copii Dr. Victor Gomoiu</t>
  </si>
  <si>
    <t>Spital Clinic de Urgenta Bucuresti</t>
  </si>
  <si>
    <t>CNMCRN Dr. Nicolae Robanescu</t>
  </si>
  <si>
    <t>Spital Clinic de Urgenta Sf. Ioan</t>
  </si>
  <si>
    <t>Institutul National de Boli Infectioase "Prof. Dr. Matei Bals"</t>
  </si>
  <si>
    <t>Institutul National de Diabet Nutritie si boli Metabolice "Prof Dr. N. Paulescu"</t>
  </si>
  <si>
    <t>Spitalul Clinic Colentina</t>
  </si>
  <si>
    <t>Spitalul de Boli Cronice Sf. Luca</t>
  </si>
  <si>
    <t xml:space="preserve">Spital de Psihiatrie Titan "Dr. Constantin Gorgos" </t>
  </si>
  <si>
    <t xml:space="preserve"> SC MONZA-ARES SRL</t>
  </si>
  <si>
    <t>Institutul National de Endocrinologie "Dr. C.I. Parhon"</t>
  </si>
  <si>
    <t>CETTT "Sf.Stelian"</t>
  </si>
  <si>
    <t>Institutul de Urgenta pentru Boli Cardiovasculare "Prof. Dr. C.C. Iliescu"</t>
  </si>
  <si>
    <t>Institutul Oncologic "Prof. Dr. Al. TRESTIOREANU"</t>
  </si>
  <si>
    <t>SC Medeuropa SRL</t>
  </si>
  <si>
    <t>SC DONNA ONCOLOGY SRL</t>
  </si>
  <si>
    <r>
      <t xml:space="preserve">Programul national  de diagnostic si tratament al </t>
    </r>
    <r>
      <rPr>
        <b/>
        <sz val="14"/>
        <rFont val="Arial"/>
        <family val="2"/>
      </rPr>
      <t>hemofiliei si talasemiei</t>
    </r>
  </si>
  <si>
    <r>
      <t xml:space="preserve">hemofilie congenitală </t>
    </r>
    <r>
      <rPr>
        <b/>
        <sz val="14"/>
        <rFont val="Arial"/>
        <family val="2"/>
      </rPr>
      <t>fără inhibitori</t>
    </r>
    <r>
      <rPr>
        <sz val="14"/>
        <rFont val="Arial"/>
        <family val="2"/>
      </rPr>
      <t xml:space="preserve"> cu substituţie </t>
    </r>
    <r>
      <rPr>
        <b/>
        <sz val="14"/>
        <rFont val="Arial"/>
        <family val="2"/>
      </rPr>
      <t>profilactică continuă</t>
    </r>
  </si>
  <si>
    <r>
      <t xml:space="preserve">hemofilie  congenitală </t>
    </r>
    <r>
      <rPr>
        <b/>
        <sz val="14"/>
        <rFont val="Arial"/>
        <family val="2"/>
      </rPr>
      <t xml:space="preserve">fără </t>
    </r>
    <r>
      <rPr>
        <sz val="14"/>
        <rFont val="Arial"/>
        <family val="2"/>
      </rPr>
      <t xml:space="preserve">inhibitori cu substituţie </t>
    </r>
    <r>
      <rPr>
        <b/>
        <sz val="14"/>
        <rFont val="Arial"/>
        <family val="2"/>
      </rPr>
      <t>profilactică intermitentă</t>
    </r>
    <r>
      <rPr>
        <sz val="14"/>
        <rFont val="Arial"/>
        <family val="2"/>
      </rPr>
      <t>/de scurtă durată</t>
    </r>
  </si>
  <si>
    <r>
      <t xml:space="preserve">hemofilie congenitală fără inhibitori cu tratament </t>
    </r>
    <r>
      <rPr>
        <b/>
        <sz val="14"/>
        <rFont val="Arial"/>
        <family val="2"/>
      </rPr>
      <t>„on demand”</t>
    </r>
  </si>
  <si>
    <r>
      <t xml:space="preserve">hemofilie congenitală </t>
    </r>
    <r>
      <rPr>
        <b/>
        <sz val="14"/>
        <rFont val="Arial"/>
        <family val="2"/>
      </rPr>
      <t xml:space="preserve">cu </t>
    </r>
    <r>
      <rPr>
        <sz val="14"/>
        <rFont val="Arial"/>
        <family val="2"/>
      </rPr>
      <t>inhibitori cu titru mare cu profilaxie secundară pe termen lung (profilaxie</t>
    </r>
    <r>
      <rPr>
        <b/>
        <sz val="14"/>
        <rFont val="Arial"/>
        <family val="2"/>
      </rPr>
      <t xml:space="preserve"> continuuă</t>
    </r>
    <r>
      <rPr>
        <sz val="14"/>
        <rFont val="Arial"/>
        <family val="2"/>
      </rPr>
      <t>)</t>
    </r>
  </si>
  <si>
    <r>
      <t xml:space="preserve">hemofilie congenitală </t>
    </r>
    <r>
      <rPr>
        <b/>
        <sz val="14"/>
        <rFont val="Arial"/>
        <family val="2"/>
      </rPr>
      <t xml:space="preserve">cu </t>
    </r>
    <r>
      <rPr>
        <sz val="14"/>
        <rFont val="Arial"/>
        <family val="2"/>
      </rPr>
      <t>inhibitori cu profilaxie secundară pe termen scurt/</t>
    </r>
    <r>
      <rPr>
        <b/>
        <sz val="14"/>
        <rFont val="Arial"/>
        <family val="2"/>
      </rPr>
      <t>intermitentă</t>
    </r>
  </si>
  <si>
    <r>
      <t xml:space="preserve">hemofilie congenitală </t>
    </r>
    <r>
      <rPr>
        <b/>
        <sz val="14"/>
        <rFont val="Arial"/>
        <family val="2"/>
      </rPr>
      <t xml:space="preserve">cu </t>
    </r>
    <r>
      <rPr>
        <sz val="14"/>
        <rFont val="Arial"/>
        <family val="2"/>
      </rPr>
      <t xml:space="preserve">inhibitori cu tratament de oprire a </t>
    </r>
    <r>
      <rPr>
        <b/>
        <sz val="14"/>
        <rFont val="Arial"/>
        <family val="2"/>
      </rPr>
      <t>sângerărilor</t>
    </r>
  </si>
  <si>
    <r>
      <t>hemofilie congenitală cu şi fără inhibitori, pentru tratamentul de substituţie în cazul intervenţiilor c</t>
    </r>
    <r>
      <rPr>
        <b/>
        <sz val="14"/>
        <rFont val="Arial"/>
        <family val="2"/>
      </rPr>
      <t xml:space="preserve">hirurgicale </t>
    </r>
    <r>
      <rPr>
        <sz val="14"/>
        <rFont val="Arial"/>
        <family val="2"/>
      </rPr>
      <t>şi ortopedice</t>
    </r>
  </si>
  <si>
    <r>
      <t xml:space="preserve">hemofilie </t>
    </r>
    <r>
      <rPr>
        <b/>
        <sz val="14"/>
        <rFont val="Arial"/>
        <family val="2"/>
      </rPr>
      <t>dobândită</t>
    </r>
    <r>
      <rPr>
        <sz val="14"/>
        <rFont val="Arial"/>
        <family val="2"/>
      </rPr>
      <t xml:space="preserve"> simptomatică cu tratament de substituţie</t>
    </r>
  </si>
  <si>
    <r>
      <t>hemofilie congenitală cu inhibitori cu tratament de o</t>
    </r>
    <r>
      <rPr>
        <b/>
        <sz val="14"/>
        <rFont val="Arial"/>
        <family val="2"/>
      </rPr>
      <t>prire a sângerărilor</t>
    </r>
  </si>
  <si>
    <r>
      <t>hemofilie congenitală</t>
    </r>
    <r>
      <rPr>
        <b/>
        <sz val="14"/>
        <rFont val="Arial"/>
        <family val="2"/>
      </rPr>
      <t xml:space="preserve"> cu </t>
    </r>
    <r>
      <rPr>
        <sz val="14"/>
        <rFont val="Arial"/>
        <family val="2"/>
      </rPr>
      <t>inhibitori cu tratament de oprire a</t>
    </r>
    <r>
      <rPr>
        <b/>
        <sz val="14"/>
        <rFont val="Arial"/>
        <family val="2"/>
      </rPr>
      <t xml:space="preserve"> sângerărilor</t>
    </r>
  </si>
  <si>
    <r>
      <t>Programul national de</t>
    </r>
    <r>
      <rPr>
        <b/>
        <sz val="14"/>
        <rFont val="Arial"/>
        <family val="2"/>
      </rPr>
      <t xml:space="preserve"> boli endocrine</t>
    </r>
  </si>
  <si>
    <r>
      <t>Programul national de tratament al</t>
    </r>
    <r>
      <rPr>
        <b/>
        <sz val="14"/>
        <rFont val="Arial"/>
        <family val="2"/>
      </rPr>
      <t xml:space="preserve"> bolilor neurologice</t>
    </r>
  </si>
  <si>
    <r>
      <rPr>
        <b/>
        <sz val="14"/>
        <rFont val="Arial"/>
        <family val="2"/>
      </rPr>
      <t>S</t>
    </r>
    <r>
      <rPr>
        <sz val="14"/>
        <rFont val="Arial"/>
        <family val="2"/>
      </rPr>
      <t xml:space="preserve">pitalul </t>
    </r>
    <r>
      <rPr>
        <b/>
        <sz val="14"/>
        <rFont val="Arial"/>
        <family val="2"/>
      </rPr>
      <t>U</t>
    </r>
    <r>
      <rPr>
        <sz val="14"/>
        <rFont val="Arial"/>
        <family val="2"/>
      </rPr>
      <t xml:space="preserve">niversitar de </t>
    </r>
    <r>
      <rPr>
        <b/>
        <sz val="14"/>
        <rFont val="Arial"/>
        <family val="2"/>
      </rPr>
      <t>U</t>
    </r>
    <r>
      <rPr>
        <sz val="14"/>
        <rFont val="Arial"/>
        <family val="2"/>
      </rPr>
      <t xml:space="preserve">rgenta </t>
    </r>
    <r>
      <rPr>
        <b/>
        <sz val="14"/>
        <rFont val="Arial"/>
        <family val="2"/>
      </rPr>
      <t>B</t>
    </r>
    <r>
      <rPr>
        <sz val="14"/>
        <rFont val="Arial"/>
        <family val="2"/>
      </rPr>
      <t>ucuresti</t>
    </r>
  </si>
  <si>
    <r>
      <t xml:space="preserve">Spital Universitar de Urgenta </t>
    </r>
    <r>
      <rPr>
        <b/>
        <sz val="14"/>
        <rFont val="Arial"/>
        <family val="2"/>
      </rPr>
      <t>Elias</t>
    </r>
  </si>
  <si>
    <r>
      <t>Programul national de</t>
    </r>
    <r>
      <rPr>
        <b/>
        <sz val="14"/>
        <rFont val="Arial"/>
        <family val="2"/>
      </rPr>
      <t xml:space="preserve"> oncologie</t>
    </r>
  </si>
  <si>
    <r>
      <t xml:space="preserve">Spital Clinic Prof. Dr.T. </t>
    </r>
    <r>
      <rPr>
        <b/>
        <sz val="14"/>
        <rFont val="Arial"/>
        <family val="2"/>
      </rPr>
      <t>Burghele</t>
    </r>
  </si>
  <si>
    <r>
      <rPr>
        <b/>
        <sz val="14"/>
        <rFont val="Arial"/>
        <family val="2"/>
      </rPr>
      <t>INSMC</t>
    </r>
    <r>
      <rPr>
        <sz val="14"/>
        <rFont val="Arial"/>
        <family val="2"/>
      </rPr>
      <t xml:space="preserve"> "Alessandrescu Rusescu"</t>
    </r>
  </si>
  <si>
    <r>
      <t>Programul national de</t>
    </r>
    <r>
      <rPr>
        <b/>
        <sz val="14"/>
        <rFont val="Arial"/>
        <family val="2"/>
      </rPr>
      <t xml:space="preserve"> diabet</t>
    </r>
  </si>
  <si>
    <r>
      <t>Programul national de</t>
    </r>
    <r>
      <rPr>
        <b/>
        <sz val="14"/>
        <rFont val="Arial"/>
        <family val="2"/>
      </rPr>
      <t xml:space="preserve"> transplant organe </t>
    </r>
    <r>
      <rPr>
        <sz val="14"/>
        <rFont val="Arial"/>
        <family val="2"/>
      </rPr>
      <t>şi celule de origine umană - recidiva hepatica</t>
    </r>
  </si>
  <si>
    <r>
      <t>Programul national de tratament pentru</t>
    </r>
    <r>
      <rPr>
        <b/>
        <sz val="14"/>
        <rFont val="Arial"/>
        <family val="2"/>
      </rPr>
      <t xml:space="preserve"> boli rare</t>
    </r>
    <r>
      <rPr>
        <sz val="14"/>
        <rFont val="Arial"/>
        <family val="2"/>
      </rPr>
      <t xml:space="preserve"> - medicamente</t>
    </r>
  </si>
  <si>
    <r>
      <t>Hemoglobinurie paroxistica nocturna (</t>
    </r>
    <r>
      <rPr>
        <b/>
        <sz val="14"/>
        <rFont val="Arial"/>
        <family val="2"/>
      </rPr>
      <t>HPN</t>
    </r>
    <r>
      <rPr>
        <sz val="14"/>
        <rFont val="Arial"/>
        <family val="2"/>
      </rPr>
      <t>)</t>
    </r>
  </si>
  <si>
    <r>
      <t>Sindrom hemolitic uremic atipic (</t>
    </r>
    <r>
      <rPr>
        <b/>
        <sz val="14"/>
        <rFont val="Arial"/>
        <family val="2"/>
      </rPr>
      <t>SHU</t>
    </r>
    <r>
      <rPr>
        <sz val="14"/>
        <rFont val="Arial"/>
        <family val="2"/>
      </rPr>
      <t>)</t>
    </r>
  </si>
  <si>
    <r>
      <t>Programul national de</t>
    </r>
    <r>
      <rPr>
        <b/>
        <sz val="14"/>
        <rFont val="Arial"/>
        <family val="2"/>
      </rPr>
      <t xml:space="preserve"> sanatate mintala</t>
    </r>
    <r>
      <rPr>
        <sz val="14"/>
        <rFont val="Arial"/>
        <family val="2"/>
      </rPr>
      <t xml:space="preserve"> </t>
    </r>
    <r>
      <rPr>
        <b/>
        <sz val="14"/>
        <rFont val="Arial"/>
        <family val="2"/>
      </rPr>
      <t>- tratament</t>
    </r>
    <r>
      <rPr>
        <sz val="14"/>
        <rFont val="Arial"/>
        <family val="2"/>
      </rPr>
      <t xml:space="preserve"> substitutiv</t>
    </r>
  </si>
  <si>
    <t>SC Gral Medical SRL     DIN 01.08.2024</t>
  </si>
  <si>
    <t>Memorial Healthcare International SRL</t>
  </si>
  <si>
    <t>endoprotezati</t>
  </si>
  <si>
    <t>endoprotezare articulara tumorala adulti</t>
  </si>
  <si>
    <t>implant segmentar de coloana adulti</t>
  </si>
  <si>
    <t>chirurgie spinala</t>
  </si>
  <si>
    <t>tratamentul instabilitatilor articulare</t>
  </si>
  <si>
    <t>SC Creștină Medicală Munposan 94 SRL</t>
  </si>
  <si>
    <t>SC Global Medical Ultra SRL</t>
  </si>
  <si>
    <r>
      <t>Deficit de sfingomielineza acida (</t>
    </r>
    <r>
      <rPr>
        <b/>
        <sz val="14"/>
        <rFont val="Arial"/>
        <family val="2"/>
      </rPr>
      <t>DSMA)</t>
    </r>
  </si>
  <si>
    <t>Institutul ORL Hociota</t>
  </si>
  <si>
    <t>implant cohlear</t>
  </si>
  <si>
    <t>proteze auditive cu ancorare osoasa (Baha)</t>
  </si>
  <si>
    <t>procesoare de sunet externe pentru proteze auditive implantabile</t>
  </si>
  <si>
    <t>procesoare de sunet pentru implanturi cohleare</t>
  </si>
  <si>
    <t>Spital Clinic de Copii Victor Gomoiu</t>
  </si>
  <si>
    <t>Spital Clinic de Urgenta "Sf. Pantelimon"</t>
  </si>
  <si>
    <t>Spital Clinic de Ortopedie-Traumatologie si TBC Osteoarticular Foişor</t>
  </si>
  <si>
    <t>implant segmentar de coloana copii</t>
  </si>
  <si>
    <t>Spitalul Clinic de Urgenta "Dr. Bagdasar Arseni"</t>
  </si>
  <si>
    <t>endoprotezati copii</t>
  </si>
  <si>
    <t>endoprotezare articulara tumorala copii</t>
  </si>
  <si>
    <t>tratamentul copiilor cu malformatii grave</t>
  </si>
  <si>
    <t>SC Delta Health Care</t>
  </si>
  <si>
    <t>Spital Clinic de Copii Dr. Victor Gomoiu</t>
  </si>
  <si>
    <t>SC MEDICOVER HOSPITALS SRL</t>
  </si>
  <si>
    <t>proceduri de dilatare percutana</t>
  </si>
  <si>
    <t>proceduri terapeutice de electrofiziologie</t>
  </si>
  <si>
    <t>stimulatoare cardiace</t>
  </si>
  <si>
    <t>defibrilatoare interne</t>
  </si>
  <si>
    <t>stimulatoare de resincronizare cardiaca</t>
  </si>
  <si>
    <t>chirurgie cardiovasculara - adulti</t>
  </si>
  <si>
    <t>chirurgie vasculara</t>
  </si>
  <si>
    <t>tratamentul pacientilor cu anevrisme aortice prin tehnici hibride</t>
  </si>
  <si>
    <t>tratamentul pacientilor cu stenoze aortice, prin tehnici transcateter</t>
  </si>
  <si>
    <t>tratamentul pacientilor cu aritmii complexe prin proceduri de ablatie</t>
  </si>
  <si>
    <t>cardiologie interventionala malformatii cardiace - adulti</t>
  </si>
  <si>
    <t>tehnici transcateter insuficienta mitrala</t>
  </si>
  <si>
    <t>tehnici transcateter insuficienta tricuspidiana</t>
  </si>
  <si>
    <t>tehnici transcateter valvopatie pulmonara</t>
  </si>
  <si>
    <t>tratamentul pacientilor cu insuficienta cardiaca in stadiul terminal prin asistare mecanica a circulatiei pe termen lung</t>
  </si>
  <si>
    <t>chirurgie cardiovasculara - copii</t>
  </si>
  <si>
    <t>cardiologie interventionala malformatii cardiace-copii</t>
  </si>
  <si>
    <t>afectiuni cerebrovasculare</t>
  </si>
  <si>
    <t>stimulatoare cerebrale implantabile</t>
  </si>
  <si>
    <t>afectiuni vasculare periferice</t>
  </si>
  <si>
    <t>afectiuni ale coloanei vertebrale</t>
  </si>
  <si>
    <t>afectiuni oncologice</t>
  </si>
  <si>
    <t>hemoragii acute sau cronice tratati</t>
  </si>
  <si>
    <t>distonii musculare</t>
  </si>
  <si>
    <t>inlocuirea stimulatorului din cadrul dispoz.de stimulare profunda,a extensiilor,electozi si kit</t>
  </si>
  <si>
    <t>pompe implantabile</t>
  </si>
  <si>
    <t>inlocuirea stimulatorului din cadrul dispoz.de stimulare profunda, a bolnavilor cu distonii musculare</t>
  </si>
  <si>
    <t>proceduri microchirurgicale</t>
  </si>
  <si>
    <t>implant de stimulator al nervului vag</t>
  </si>
  <si>
    <t>inlocuire generator implantabil al stimulatorului de nerv vag</t>
  </si>
  <si>
    <t>stimulare neinvaziva a nervului vag</t>
  </si>
  <si>
    <t>Programul national de diabet</t>
  </si>
  <si>
    <t xml:space="preserve"> pompe insulina si materiale consumabile</t>
  </si>
  <si>
    <t>seturi consumabile pentru pompele de insulina</t>
  </si>
  <si>
    <t>sisteme de monitorizare continua a glicemiei</t>
  </si>
  <si>
    <t>consumabile sisteme de monitorizare continua a glicemiei</t>
  </si>
  <si>
    <t>sisteme de  pompe de  insulina cu senzori de monitorizare continua a glicemiei</t>
  </si>
  <si>
    <t>consumabile sisteme de pompe de insulina cu senzori de monitorizare continua a glicemiei</t>
  </si>
  <si>
    <t>sisteme de  pompe de  insulina cu senzori de monitorizare continua capabile de functionare in bucla inchisa (HCL)</t>
  </si>
  <si>
    <t>consumabile pentru sisteme de  pompe de  insulina cu senzori de monitorizare continua capabile de functionare in bucla inchisa (HCL)</t>
  </si>
  <si>
    <t>SCCPRA Steaua Bucuresti</t>
  </si>
  <si>
    <t>Spitalul de Oncologie Monza</t>
  </si>
  <si>
    <t>SC Medlife SRL</t>
  </si>
  <si>
    <t>Spitalul Clinic CF 2</t>
  </si>
  <si>
    <t xml:space="preserve">Spitalul Clinic Filantropia </t>
  </si>
  <si>
    <t>SC Focus LAB PLUS</t>
  </si>
  <si>
    <t>SC CRESTINA MEDICALA MUNPOSAN 94 SRL</t>
  </si>
  <si>
    <t>SC GLOBAL MEDICAL ULTRA SRL</t>
  </si>
  <si>
    <t>Programul national de Boli Rare (HTAP) - COST-VOLUM</t>
  </si>
  <si>
    <t>Spitalul Clinic de Copii Victor Gomoiu</t>
  </si>
  <si>
    <t>Programul national de sanatate mintala - tratament al TULBURARII DEPRESIVE MAJORE</t>
  </si>
  <si>
    <t>CETTT Stelian</t>
  </si>
  <si>
    <t>Programul national de Supleere a functiei renale la bolnavii cu Insuficienta Renala Cronica -COST VOLUM</t>
  </si>
  <si>
    <t>SC Diaverum Romania SRL</t>
  </si>
  <si>
    <t>SC Fresenius Nephrocare SRL</t>
  </si>
  <si>
    <t>DECONTARI  PNS - PENTRU ANUL 2024</t>
  </si>
  <si>
    <t>tratamente Gamma-Knife</t>
  </si>
  <si>
    <t>SC SANADOR SRL</t>
  </si>
  <si>
    <t>SC MEDEUROPA  SRL</t>
  </si>
  <si>
    <r>
      <rPr>
        <sz val="14"/>
        <rFont val="Arial"/>
        <family val="2"/>
      </rPr>
      <t xml:space="preserve">Programul national de </t>
    </r>
    <r>
      <rPr>
        <b/>
        <sz val="14"/>
        <rFont val="Arial"/>
        <family val="2"/>
      </rPr>
      <t>sanatate mintala - materiale</t>
    </r>
  </si>
  <si>
    <r>
      <t xml:space="preserve">Subprogramul de tratament si </t>
    </r>
    <r>
      <rPr>
        <b/>
        <sz val="14"/>
        <rFont val="Arial"/>
        <family val="2"/>
      </rPr>
      <t xml:space="preserve">surditate </t>
    </r>
    <r>
      <rPr>
        <sz val="14"/>
        <rFont val="Arial"/>
        <family val="2"/>
      </rPr>
      <t>prin proteze auditive implantabile</t>
    </r>
  </si>
  <si>
    <r>
      <t>Programul naţional de</t>
    </r>
    <r>
      <rPr>
        <b/>
        <sz val="14"/>
        <rFont val="Arial"/>
        <family val="2"/>
      </rPr>
      <t xml:space="preserve"> ortopedie</t>
    </r>
  </si>
  <si>
    <r>
      <t xml:space="preserve">tratamentul </t>
    </r>
    <r>
      <rPr>
        <b/>
        <sz val="14"/>
        <rFont val="Arial"/>
        <family val="2"/>
      </rPr>
      <t>instabilitatilor articulare</t>
    </r>
    <r>
      <rPr>
        <sz val="14"/>
        <rFont val="Arial"/>
        <family val="2"/>
      </rPr>
      <t xml:space="preserve"> cronice la copii</t>
    </r>
  </si>
  <si>
    <r>
      <t xml:space="preserve">tratamentul prin </t>
    </r>
    <r>
      <rPr>
        <b/>
        <sz val="14"/>
        <rFont val="Arial"/>
        <family val="2"/>
      </rPr>
      <t xml:space="preserve">corectarea inegalitatilor si diformitatii membrelor </t>
    </r>
    <r>
      <rPr>
        <sz val="14"/>
        <rFont val="Arial"/>
        <family val="2"/>
      </rPr>
      <t>la copii</t>
    </r>
  </si>
  <si>
    <r>
      <t>Programul national de terapie intensivă a</t>
    </r>
    <r>
      <rPr>
        <b/>
        <sz val="14"/>
        <rFont val="Arial"/>
        <family val="2"/>
      </rPr>
      <t xml:space="preserve"> insuficienţei hepatice</t>
    </r>
  </si>
  <si>
    <r>
      <t>Programul national de Boli Rare - materiale</t>
    </r>
    <r>
      <rPr>
        <b/>
        <sz val="14"/>
        <rFont val="Arial"/>
        <family val="2"/>
      </rPr>
      <t xml:space="preserve"> (epidermoliza buloasa</t>
    </r>
    <r>
      <rPr>
        <sz val="14"/>
        <rFont val="Arial"/>
        <family val="2"/>
      </rPr>
      <t>)</t>
    </r>
  </si>
  <si>
    <r>
      <t>Programul national de Boli Rare - materiale (</t>
    </r>
    <r>
      <rPr>
        <b/>
        <sz val="14"/>
        <rFont val="Arial"/>
        <family val="2"/>
      </rPr>
      <t>tije telescopice</t>
    </r>
    <r>
      <rPr>
        <sz val="14"/>
        <rFont val="Arial"/>
        <family val="2"/>
      </rPr>
      <t>)</t>
    </r>
  </si>
  <si>
    <r>
      <t>Programul national de</t>
    </r>
    <r>
      <rPr>
        <b/>
        <sz val="14"/>
        <rFont val="Arial"/>
        <family val="2"/>
      </rPr>
      <t xml:space="preserve"> boli cardiovasculare</t>
    </r>
  </si>
  <si>
    <r>
      <t>Programul national de</t>
    </r>
    <r>
      <rPr>
        <b/>
        <sz val="14"/>
        <rFont val="Arial"/>
        <family val="2"/>
      </rPr>
      <t xml:space="preserve"> radiologie interventionala</t>
    </r>
  </si>
  <si>
    <r>
      <t xml:space="preserve">Subprogramul de diagnostic si tratament al </t>
    </r>
    <r>
      <rPr>
        <b/>
        <sz val="14"/>
        <rFont val="Arial"/>
        <family val="2"/>
      </rPr>
      <t xml:space="preserve">epilepsiei </t>
    </r>
    <r>
      <rPr>
        <sz val="14"/>
        <rFont val="Arial"/>
        <family val="2"/>
      </rPr>
      <t>rezistente la tratamentul medicamentos</t>
    </r>
  </si>
  <si>
    <r>
      <t>Subprogramul de tratament al</t>
    </r>
    <r>
      <rPr>
        <b/>
        <sz val="14"/>
        <rFont val="Arial"/>
        <family val="2"/>
      </rPr>
      <t xml:space="preserve"> hidrocefaliei </t>
    </r>
    <r>
      <rPr>
        <sz val="14"/>
        <rFont val="Arial"/>
        <family val="2"/>
      </rPr>
      <t>congenitale sau dobandite la copil</t>
    </r>
  </si>
  <si>
    <r>
      <t xml:space="preserve">Subprogramul de </t>
    </r>
    <r>
      <rPr>
        <b/>
        <sz val="14"/>
        <rFont val="Arial"/>
        <family val="2"/>
      </rPr>
      <t>reconstructie mamara</t>
    </r>
    <r>
      <rPr>
        <sz val="14"/>
        <rFont val="Arial"/>
        <family val="2"/>
      </rPr>
      <t xml:space="preserve"> dupa afectiuni oncologice prin endoprotezare</t>
    </r>
  </si>
  <si>
    <r>
      <t xml:space="preserve">Programul national de </t>
    </r>
    <r>
      <rPr>
        <b/>
        <sz val="14"/>
        <rFont val="Arial"/>
        <family val="2"/>
      </rPr>
      <t>Endometrioza</t>
    </r>
  </si>
  <si>
    <r>
      <t>Programul national de</t>
    </r>
    <r>
      <rPr>
        <b/>
        <sz val="14"/>
        <rFont val="Arial"/>
        <family val="2"/>
      </rPr>
      <t xml:space="preserve"> oncologie COST-VOLUM</t>
    </r>
  </si>
  <si>
    <r>
      <t xml:space="preserve">Spital Clinic de Urgenta </t>
    </r>
    <r>
      <rPr>
        <b/>
        <sz val="14"/>
        <rFont val="Arial"/>
        <family val="2"/>
      </rPr>
      <t>Sf. Ioan</t>
    </r>
  </si>
  <si>
    <r>
      <t xml:space="preserve">Spital Clinic Dr. Ion </t>
    </r>
    <r>
      <rPr>
        <b/>
        <sz val="14"/>
        <rFont val="Arial"/>
        <family val="2"/>
      </rPr>
      <t>Cantacuzino</t>
    </r>
  </si>
  <si>
    <r>
      <t xml:space="preserve">Centrul de Diagnostic si Tratament </t>
    </r>
    <r>
      <rPr>
        <b/>
        <sz val="14"/>
        <rFont val="Arial"/>
        <family val="2"/>
      </rPr>
      <t>Provita</t>
    </r>
  </si>
  <si>
    <r>
      <t xml:space="preserve">Spitalul Clinic de Nefrologie "Dr. Carol </t>
    </r>
    <r>
      <rPr>
        <b/>
        <sz val="14"/>
        <rFont val="Arial"/>
        <family val="2"/>
      </rPr>
      <t>Davila</t>
    </r>
    <r>
      <rPr>
        <sz val="14"/>
        <rFont val="Arial"/>
        <family val="2"/>
      </rPr>
      <t>"</t>
    </r>
  </si>
  <si>
    <r>
      <rPr>
        <sz val="14"/>
        <rFont val="Arial"/>
        <family val="2"/>
      </rPr>
      <t>Programul national de</t>
    </r>
    <r>
      <rPr>
        <b/>
        <sz val="14"/>
        <rFont val="Arial"/>
        <family val="2"/>
      </rPr>
      <t xml:space="preserve"> Boli Rare - COST-VOLUM 6.27- medicamente incluse conditionat</t>
    </r>
  </si>
  <si>
    <r>
      <t>Programul national de tratament al</t>
    </r>
    <r>
      <rPr>
        <b/>
        <sz val="14"/>
        <rFont val="Arial"/>
        <family val="2"/>
      </rPr>
      <t xml:space="preserve"> bolilor neurologice-COST-VOLUM</t>
    </r>
  </si>
  <si>
    <r>
      <t xml:space="preserve">Subprogramul de </t>
    </r>
    <r>
      <rPr>
        <b/>
        <sz val="14"/>
        <rFont val="Arial"/>
        <family val="2"/>
      </rPr>
      <t>diagnostic imunofenotipic</t>
    </r>
    <r>
      <rPr>
        <sz val="14"/>
        <rFont val="Arial"/>
        <family val="2"/>
      </rPr>
      <t xml:space="preserve">, </t>
    </r>
    <r>
      <rPr>
        <b/>
        <sz val="14"/>
        <rFont val="Arial"/>
        <family val="2"/>
      </rPr>
      <t>citogenetic</t>
    </r>
    <r>
      <rPr>
        <sz val="14"/>
        <rFont val="Arial"/>
        <family val="2"/>
      </rPr>
      <t xml:space="preserve"> </t>
    </r>
    <r>
      <rPr>
        <b/>
        <sz val="14"/>
        <rFont val="Arial"/>
        <family val="2"/>
      </rPr>
      <t>si biomolecular al leucemiilor</t>
    </r>
    <r>
      <rPr>
        <sz val="14"/>
        <rFont val="Arial"/>
        <family val="2"/>
      </rPr>
      <t xml:space="preserve"> acute</t>
    </r>
  </si>
  <si>
    <r>
      <t xml:space="preserve">Subprogramul de </t>
    </r>
    <r>
      <rPr>
        <b/>
        <sz val="14"/>
        <rFont val="Arial"/>
        <family val="2"/>
      </rPr>
      <t>radioterapie - activitate curenta</t>
    </r>
  </si>
  <si>
    <r>
      <t xml:space="preserve">Subprogramul de </t>
    </r>
    <r>
      <rPr>
        <b/>
        <sz val="14"/>
        <rFont val="Arial"/>
        <family val="2"/>
      </rPr>
      <t>radioterapie - SBRT+IC</t>
    </r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</si>
</sst>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</font>
    <font>
      <b/>
      <sz val="14"/>
      <name val="Arial"/>
      <family val="2"/>
    </font>
    <font>
      <sz val="14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4" fillId="0" borderId="0" xfId="2" applyFont="1" applyFill="1" applyAlignment="1">
      <alignment horizontal="center" vertical="center" wrapText="1"/>
    </xf>
    <xf numFmtId="4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4" fontId="3" fillId="0" borderId="0" xfId="2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4" fontId="3" fillId="0" borderId="1" xfId="2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4" fillId="0" borderId="1" xfId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4" fontId="4" fillId="0" borderId="1" xfId="2" applyNumberFormat="1" applyFont="1" applyFill="1" applyBorder="1" applyAlignment="1">
      <alignment horizontal="center" vertical="center" wrapText="1"/>
    </xf>
    <xf numFmtId="4" fontId="3" fillId="0" borderId="1" xfId="2" applyNumberFormat="1" applyFont="1" applyFill="1" applyBorder="1" applyAlignment="1">
      <alignment horizontal="center" vertical="center"/>
    </xf>
    <xf numFmtId="4" fontId="4" fillId="0" borderId="1" xfId="2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1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4" fontId="4" fillId="0" borderId="2" xfId="2" applyNumberFormat="1" applyFont="1" applyFill="1" applyBorder="1" applyAlignment="1">
      <alignment horizontal="center" vertical="center" wrapText="1"/>
    </xf>
    <xf numFmtId="4" fontId="4" fillId="0" borderId="3" xfId="2" applyNumberFormat="1" applyFont="1" applyFill="1" applyBorder="1" applyAlignment="1">
      <alignment horizontal="center" vertical="center" wrapText="1"/>
    </xf>
    <xf numFmtId="4" fontId="4" fillId="0" borderId="4" xfId="2" applyNumberFormat="1" applyFont="1" applyFill="1" applyBorder="1" applyAlignment="1">
      <alignment horizontal="center" vertical="center" wrapText="1"/>
    </xf>
    <xf numFmtId="4" fontId="3" fillId="0" borderId="2" xfId="2" applyNumberFormat="1" applyFont="1" applyFill="1" applyBorder="1" applyAlignment="1">
      <alignment horizontal="center" vertical="center" wrapText="1"/>
    </xf>
    <xf numFmtId="4" fontId="3" fillId="0" borderId="3" xfId="2" applyNumberFormat="1" applyFont="1" applyFill="1" applyBorder="1" applyAlignment="1">
      <alignment horizontal="center" vertical="center" wrapText="1"/>
    </xf>
    <xf numFmtId="4" fontId="3" fillId="0" borderId="4" xfId="2" applyNumberFormat="1" applyFont="1" applyFill="1" applyBorder="1" applyAlignment="1">
      <alignment horizontal="center" vertical="center" wrapText="1"/>
    </xf>
    <xf numFmtId="4" fontId="3" fillId="0" borderId="1" xfId="2" applyNumberFormat="1" applyFont="1" applyFill="1" applyBorder="1" applyAlignment="1">
      <alignment horizontal="center" vertical="center" wrapText="1"/>
    </xf>
    <xf numFmtId="4" fontId="4" fillId="0" borderId="1" xfId="2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633"/>
  <sheetViews>
    <sheetView tabSelected="1"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I626" sqref="I626"/>
    </sheetView>
  </sheetViews>
  <sheetFormatPr defaultRowHeight="18"/>
  <cols>
    <col min="1" max="1" width="47" style="19" customWidth="1"/>
    <col min="2" max="2" width="57" style="5" customWidth="1"/>
    <col min="3" max="3" width="29.140625" style="2" customWidth="1"/>
    <col min="4" max="16384" width="9.140625" style="3"/>
  </cols>
  <sheetData>
    <row r="1" spans="1:3">
      <c r="A1" s="18"/>
      <c r="B1" s="1"/>
    </row>
    <row r="2" spans="1:3" ht="16.5" customHeight="1">
      <c r="A2" s="18"/>
      <c r="B2" s="1"/>
    </row>
    <row r="3" spans="1:3" ht="33" customHeight="1">
      <c r="A3" s="4" t="s">
        <v>184</v>
      </c>
      <c r="B3" s="4"/>
      <c r="C3" s="4"/>
    </row>
    <row r="4" spans="1:3" ht="16.5" customHeight="1"/>
    <row r="5" spans="1:3" s="8" customFormat="1" ht="36" customHeight="1">
      <c r="A5" s="20" t="s">
        <v>7</v>
      </c>
      <c r="B5" s="6" t="s">
        <v>0</v>
      </c>
      <c r="C5" s="6" t="s">
        <v>52</v>
      </c>
    </row>
    <row r="6" spans="1:3" ht="33.75" customHeight="1">
      <c r="A6" s="29" t="s">
        <v>79</v>
      </c>
      <c r="B6" s="6" t="s">
        <v>8</v>
      </c>
      <c r="C6" s="12">
        <f>C7+C8+C9+C10+C11+C12+C13+C14+C17+C15+C16</f>
        <v>11248838.18</v>
      </c>
    </row>
    <row r="7" spans="1:3" ht="56.25" customHeight="1">
      <c r="A7" s="30"/>
      <c r="B7" s="9" t="s">
        <v>80</v>
      </c>
      <c r="C7" s="10">
        <v>4343318.16</v>
      </c>
    </row>
    <row r="8" spans="1:3" ht="69" customHeight="1">
      <c r="A8" s="30"/>
      <c r="B8" s="9" t="s">
        <v>81</v>
      </c>
      <c r="C8" s="10">
        <v>2850256.26</v>
      </c>
    </row>
    <row r="9" spans="1:3" ht="51.75" customHeight="1">
      <c r="A9" s="30"/>
      <c r="B9" s="9" t="s">
        <v>82</v>
      </c>
      <c r="C9" s="10">
        <v>197203.37</v>
      </c>
    </row>
    <row r="10" spans="1:3" ht="91.5" customHeight="1">
      <c r="A10" s="30"/>
      <c r="B10" s="9" t="s">
        <v>83</v>
      </c>
      <c r="C10" s="10">
        <v>1501112.78</v>
      </c>
    </row>
    <row r="11" spans="1:3" ht="70.5" customHeight="1">
      <c r="A11" s="30"/>
      <c r="B11" s="9" t="s">
        <v>84</v>
      </c>
      <c r="C11" s="10">
        <v>402478.61</v>
      </c>
    </row>
    <row r="12" spans="1:3" ht="57.75" customHeight="1">
      <c r="A12" s="30"/>
      <c r="B12" s="9" t="s">
        <v>85</v>
      </c>
      <c r="C12" s="10">
        <v>242710.04</v>
      </c>
    </row>
    <row r="13" spans="1:3" ht="93" customHeight="1">
      <c r="A13" s="30"/>
      <c r="B13" s="9" t="s">
        <v>86</v>
      </c>
      <c r="C13" s="10">
        <v>199747</v>
      </c>
    </row>
    <row r="14" spans="1:3" ht="51.75" customHeight="1">
      <c r="A14" s="30"/>
      <c r="B14" s="9" t="s">
        <v>87</v>
      </c>
      <c r="C14" s="10">
        <v>1198829.74</v>
      </c>
    </row>
    <row r="15" spans="1:3" ht="39" customHeight="1">
      <c r="A15" s="30"/>
      <c r="B15" s="11" t="s">
        <v>46</v>
      </c>
      <c r="C15" s="10">
        <v>52285.99</v>
      </c>
    </row>
    <row r="16" spans="1:3" ht="35.25" customHeight="1">
      <c r="A16" s="30"/>
      <c r="B16" s="11" t="s">
        <v>50</v>
      </c>
      <c r="C16" s="10">
        <v>0</v>
      </c>
    </row>
    <row r="17" spans="1:3" ht="33.75" customHeight="1">
      <c r="A17" s="30"/>
      <c r="B17" s="9" t="s">
        <v>35</v>
      </c>
      <c r="C17" s="10">
        <v>260896.23</v>
      </c>
    </row>
    <row r="18" spans="1:3" ht="43.5" customHeight="1">
      <c r="A18" s="30"/>
      <c r="B18" s="6" t="s">
        <v>60</v>
      </c>
      <c r="C18" s="12">
        <f>C19+C20+C21+C22+C23+C24+C25</f>
        <v>99499.47</v>
      </c>
    </row>
    <row r="19" spans="1:3" ht="63.75" customHeight="1">
      <c r="A19" s="30"/>
      <c r="B19" s="9" t="s">
        <v>80</v>
      </c>
      <c r="C19" s="10">
        <v>67487.039999999994</v>
      </c>
    </row>
    <row r="20" spans="1:3" ht="90" customHeight="1">
      <c r="A20" s="30"/>
      <c r="B20" s="9" t="s">
        <v>81</v>
      </c>
      <c r="C20" s="10">
        <v>0</v>
      </c>
    </row>
    <row r="21" spans="1:3" ht="57.75" customHeight="1">
      <c r="A21" s="30"/>
      <c r="B21" s="9" t="s">
        <v>82</v>
      </c>
      <c r="C21" s="10">
        <v>0</v>
      </c>
    </row>
    <row r="22" spans="1:3" ht="90" customHeight="1">
      <c r="A22" s="30"/>
      <c r="B22" s="9" t="s">
        <v>83</v>
      </c>
      <c r="C22" s="10">
        <v>0</v>
      </c>
    </row>
    <row r="23" spans="1:3" ht="55.5" customHeight="1">
      <c r="A23" s="30"/>
      <c r="B23" s="9" t="s">
        <v>88</v>
      </c>
      <c r="C23" s="10">
        <v>0</v>
      </c>
    </row>
    <row r="24" spans="1:3" ht="51" customHeight="1">
      <c r="A24" s="30"/>
      <c r="B24" s="9" t="s">
        <v>87</v>
      </c>
      <c r="C24" s="10">
        <v>0</v>
      </c>
    </row>
    <row r="25" spans="1:3" ht="33" customHeight="1">
      <c r="A25" s="30"/>
      <c r="B25" s="9" t="s">
        <v>35</v>
      </c>
      <c r="C25" s="10">
        <v>32012.43</v>
      </c>
    </row>
    <row r="26" spans="1:3" ht="36.75" customHeight="1">
      <c r="A26" s="30"/>
      <c r="B26" s="6" t="s">
        <v>69</v>
      </c>
      <c r="C26" s="12">
        <f>C27+C28+C29+C30+C31+C32+C33+C34</f>
        <v>87004.05</v>
      </c>
    </row>
    <row r="27" spans="1:3" ht="60.75" customHeight="1">
      <c r="A27" s="30"/>
      <c r="B27" s="9" t="s">
        <v>80</v>
      </c>
      <c r="C27" s="10">
        <v>16675.36</v>
      </c>
    </row>
    <row r="28" spans="1:3" ht="81" customHeight="1">
      <c r="A28" s="30"/>
      <c r="B28" s="9" t="s">
        <v>81</v>
      </c>
      <c r="C28" s="10">
        <v>0</v>
      </c>
    </row>
    <row r="29" spans="1:3" ht="58.5" customHeight="1">
      <c r="A29" s="30"/>
      <c r="B29" s="9" t="s">
        <v>82</v>
      </c>
      <c r="C29" s="10">
        <v>0</v>
      </c>
    </row>
    <row r="30" spans="1:3" ht="85.5" customHeight="1">
      <c r="A30" s="30"/>
      <c r="B30" s="9" t="s">
        <v>83</v>
      </c>
      <c r="C30" s="10">
        <v>0</v>
      </c>
    </row>
    <row r="31" spans="1:3" ht="75" customHeight="1">
      <c r="A31" s="30"/>
      <c r="B31" s="9" t="s">
        <v>84</v>
      </c>
      <c r="C31" s="10">
        <v>0</v>
      </c>
    </row>
    <row r="32" spans="1:3" ht="57" customHeight="1">
      <c r="A32" s="30"/>
      <c r="B32" s="9" t="s">
        <v>85</v>
      </c>
      <c r="C32" s="10">
        <v>0</v>
      </c>
    </row>
    <row r="33" spans="1:3" ht="51.75" customHeight="1">
      <c r="A33" s="30"/>
      <c r="B33" s="9" t="s">
        <v>87</v>
      </c>
      <c r="C33" s="10">
        <v>0</v>
      </c>
    </row>
    <row r="34" spans="1:3" ht="30.75" customHeight="1">
      <c r="A34" s="30"/>
      <c r="B34" s="9" t="s">
        <v>35</v>
      </c>
      <c r="C34" s="10">
        <v>70328.69</v>
      </c>
    </row>
    <row r="35" spans="1:3" ht="36" customHeight="1">
      <c r="A35" s="30"/>
      <c r="B35" s="6" t="s">
        <v>9</v>
      </c>
      <c r="C35" s="12">
        <f>C36+C37+C38</f>
        <v>4770.2</v>
      </c>
    </row>
    <row r="36" spans="1:3" ht="55.5" customHeight="1">
      <c r="A36" s="30"/>
      <c r="B36" s="9" t="s">
        <v>82</v>
      </c>
      <c r="C36" s="10">
        <v>4770.2</v>
      </c>
    </row>
    <row r="37" spans="1:3" ht="54" customHeight="1">
      <c r="A37" s="30"/>
      <c r="B37" s="9" t="s">
        <v>89</v>
      </c>
      <c r="C37" s="10">
        <v>0</v>
      </c>
    </row>
    <row r="38" spans="1:3" ht="51.75" customHeight="1">
      <c r="A38" s="30"/>
      <c r="B38" s="11" t="s">
        <v>35</v>
      </c>
      <c r="C38" s="10">
        <v>0</v>
      </c>
    </row>
    <row r="39" spans="1:3" ht="45.75" customHeight="1">
      <c r="A39" s="31"/>
      <c r="B39" s="6" t="s">
        <v>5</v>
      </c>
      <c r="C39" s="12">
        <f>C35+C26+C18+C6</f>
        <v>11440111.9</v>
      </c>
    </row>
    <row r="40" spans="1:3" ht="52.5" customHeight="1">
      <c r="A40" s="29" t="s">
        <v>90</v>
      </c>
      <c r="B40" s="6" t="s">
        <v>73</v>
      </c>
      <c r="C40" s="12">
        <f>C41+C42+C43</f>
        <v>76593.47</v>
      </c>
    </row>
    <row r="41" spans="1:3" ht="28.5" customHeight="1">
      <c r="A41" s="30"/>
      <c r="B41" s="13" t="s">
        <v>1</v>
      </c>
      <c r="C41" s="10">
        <v>0</v>
      </c>
    </row>
    <row r="42" spans="1:3" ht="33.75" customHeight="1">
      <c r="A42" s="30"/>
      <c r="B42" s="13" t="s">
        <v>10</v>
      </c>
      <c r="C42" s="10">
        <v>0</v>
      </c>
    </row>
    <row r="43" spans="1:3" ht="33.75" customHeight="1">
      <c r="A43" s="30"/>
      <c r="B43" s="13" t="s">
        <v>11</v>
      </c>
      <c r="C43" s="10">
        <v>76593.47</v>
      </c>
    </row>
    <row r="44" spans="1:3" ht="37.5" customHeight="1">
      <c r="A44" s="30"/>
      <c r="B44" s="6" t="s">
        <v>54</v>
      </c>
      <c r="C44" s="12">
        <f>C45+C46</f>
        <v>3222.27</v>
      </c>
    </row>
    <row r="45" spans="1:3" ht="28.5" customHeight="1">
      <c r="A45" s="30"/>
      <c r="B45" s="13" t="s">
        <v>1</v>
      </c>
      <c r="C45" s="10">
        <v>2925.15</v>
      </c>
    </row>
    <row r="46" spans="1:3" ht="45.75" customHeight="1">
      <c r="A46" s="30"/>
      <c r="B46" s="13" t="s">
        <v>10</v>
      </c>
      <c r="C46" s="10">
        <v>297.12</v>
      </c>
    </row>
    <row r="47" spans="1:3" ht="57" customHeight="1">
      <c r="A47" s="30"/>
      <c r="B47" s="6" t="s">
        <v>76</v>
      </c>
      <c r="C47" s="12">
        <f>C48</f>
        <v>0</v>
      </c>
    </row>
    <row r="48" spans="1:3" ht="42.75" customHeight="1">
      <c r="A48" s="30"/>
      <c r="B48" s="13" t="s">
        <v>11</v>
      </c>
      <c r="C48" s="10">
        <v>0</v>
      </c>
    </row>
    <row r="49" spans="1:3" ht="40.5" customHeight="1">
      <c r="A49" s="30"/>
      <c r="B49" s="6" t="s">
        <v>22</v>
      </c>
      <c r="C49" s="12">
        <f>C50+C51+C52</f>
        <v>0</v>
      </c>
    </row>
    <row r="50" spans="1:3" ht="42.75" customHeight="1">
      <c r="A50" s="30"/>
      <c r="B50" s="13" t="s">
        <v>1</v>
      </c>
      <c r="C50" s="10">
        <v>0</v>
      </c>
    </row>
    <row r="51" spans="1:3" ht="42.75" customHeight="1">
      <c r="A51" s="30"/>
      <c r="B51" s="13" t="s">
        <v>10</v>
      </c>
      <c r="C51" s="10">
        <v>0</v>
      </c>
    </row>
    <row r="52" spans="1:3" ht="42.75" customHeight="1">
      <c r="A52" s="30"/>
      <c r="B52" s="13" t="s">
        <v>11</v>
      </c>
      <c r="C52" s="10">
        <v>0</v>
      </c>
    </row>
    <row r="53" spans="1:3" ht="40.5" customHeight="1">
      <c r="A53" s="30"/>
      <c r="B53" s="6" t="s">
        <v>103</v>
      </c>
      <c r="C53" s="12">
        <f>C54+C55</f>
        <v>0</v>
      </c>
    </row>
    <row r="54" spans="1:3" ht="42.75" customHeight="1">
      <c r="A54" s="30"/>
      <c r="B54" s="13" t="s">
        <v>10</v>
      </c>
      <c r="C54" s="10">
        <v>0</v>
      </c>
    </row>
    <row r="55" spans="1:3" ht="42.75" customHeight="1">
      <c r="A55" s="30"/>
      <c r="B55" s="13" t="s">
        <v>11</v>
      </c>
      <c r="C55" s="10">
        <v>0</v>
      </c>
    </row>
    <row r="56" spans="1:3" ht="28.5" customHeight="1">
      <c r="A56" s="31"/>
      <c r="B56" s="6" t="s">
        <v>5</v>
      </c>
      <c r="C56" s="12">
        <f>C44+C40+C47+C49+C53</f>
        <v>79815.740000000005</v>
      </c>
    </row>
    <row r="57" spans="1:3" ht="34.5" customHeight="1">
      <c r="A57" s="29" t="s">
        <v>91</v>
      </c>
      <c r="B57" s="13" t="s">
        <v>92</v>
      </c>
      <c r="C57" s="10">
        <v>2266086.62</v>
      </c>
    </row>
    <row r="58" spans="1:3" ht="28.5" customHeight="1">
      <c r="A58" s="30"/>
      <c r="B58" s="13" t="s">
        <v>69</v>
      </c>
      <c r="C58" s="10">
        <v>1720254.57</v>
      </c>
    </row>
    <row r="59" spans="1:3" ht="36" customHeight="1">
      <c r="A59" s="30"/>
      <c r="B59" s="13" t="s">
        <v>93</v>
      </c>
      <c r="C59" s="10">
        <v>405430.26</v>
      </c>
    </row>
    <row r="60" spans="1:3" ht="40.5" customHeight="1">
      <c r="A60" s="30"/>
      <c r="B60" s="13" t="s">
        <v>8</v>
      </c>
      <c r="C60" s="10">
        <v>555700.37</v>
      </c>
    </row>
    <row r="61" spans="1:3" ht="36" customHeight="1">
      <c r="A61" s="30"/>
      <c r="B61" s="13" t="s">
        <v>55</v>
      </c>
      <c r="C61" s="10">
        <v>104128.13</v>
      </c>
    </row>
    <row r="62" spans="1:3" ht="39.75" customHeight="1">
      <c r="A62" s="30"/>
      <c r="B62" s="13" t="s">
        <v>63</v>
      </c>
      <c r="C62" s="10">
        <v>0</v>
      </c>
    </row>
    <row r="63" spans="1:3" ht="46.5" customHeight="1">
      <c r="A63" s="31"/>
      <c r="B63" s="6" t="s">
        <v>5</v>
      </c>
      <c r="C63" s="14">
        <f>C62+C61+C60+C59+C58+C57</f>
        <v>5051599.95</v>
      </c>
    </row>
    <row r="64" spans="1:3" ht="44.25" customHeight="1">
      <c r="A64" s="29" t="s">
        <v>94</v>
      </c>
      <c r="B64" s="13" t="s">
        <v>76</v>
      </c>
      <c r="C64" s="10">
        <v>2454315.9900000002</v>
      </c>
    </row>
    <row r="65" spans="1:3" ht="28.5" customHeight="1">
      <c r="A65" s="30"/>
      <c r="B65" s="13" t="s">
        <v>69</v>
      </c>
      <c r="C65" s="10">
        <v>1335168.28</v>
      </c>
    </row>
    <row r="66" spans="1:3" ht="36.75" customHeight="1">
      <c r="A66" s="30"/>
      <c r="B66" s="13" t="s">
        <v>66</v>
      </c>
      <c r="C66" s="10">
        <v>163092.44</v>
      </c>
    </row>
    <row r="67" spans="1:3" ht="36" customHeight="1">
      <c r="A67" s="30"/>
      <c r="B67" s="13" t="s">
        <v>92</v>
      </c>
      <c r="C67" s="10">
        <v>1501130.74</v>
      </c>
    </row>
    <row r="68" spans="1:3" ht="28.5" customHeight="1">
      <c r="A68" s="30"/>
      <c r="B68" s="13" t="s">
        <v>13</v>
      </c>
      <c r="C68" s="10">
        <v>45782.73</v>
      </c>
    </row>
    <row r="69" spans="1:3" ht="41.25" customHeight="1">
      <c r="A69" s="30"/>
      <c r="B69" s="13" t="s">
        <v>62</v>
      </c>
      <c r="C69" s="10">
        <v>3191498.49</v>
      </c>
    </row>
    <row r="70" spans="1:3" ht="42.75" customHeight="1">
      <c r="A70" s="30"/>
      <c r="B70" s="13" t="s">
        <v>56</v>
      </c>
      <c r="C70" s="10">
        <v>58049.88</v>
      </c>
    </row>
    <row r="71" spans="1:3" ht="37.5" customHeight="1">
      <c r="A71" s="30"/>
      <c r="B71" s="13" t="s">
        <v>70</v>
      </c>
      <c r="C71" s="10">
        <v>0</v>
      </c>
    </row>
    <row r="72" spans="1:3" ht="41.25" customHeight="1">
      <c r="A72" s="30"/>
      <c r="B72" s="13" t="s">
        <v>8</v>
      </c>
      <c r="C72" s="10">
        <v>2893946.17</v>
      </c>
    </row>
    <row r="73" spans="1:3" ht="28.5" customHeight="1">
      <c r="A73" s="30"/>
      <c r="B73" s="13" t="s">
        <v>14</v>
      </c>
      <c r="C73" s="10">
        <v>352232.09</v>
      </c>
    </row>
    <row r="74" spans="1:3" ht="38.25" customHeight="1">
      <c r="A74" s="30"/>
      <c r="B74" s="13" t="s">
        <v>95</v>
      </c>
      <c r="C74" s="10">
        <v>404591.88</v>
      </c>
    </row>
    <row r="75" spans="1:3" ht="28.5" customHeight="1">
      <c r="A75" s="30"/>
      <c r="B75" s="13" t="s">
        <v>15</v>
      </c>
      <c r="C75" s="12">
        <v>1271277.68</v>
      </c>
    </row>
    <row r="76" spans="1:3" ht="38.25" customHeight="1">
      <c r="A76" s="30"/>
      <c r="B76" s="13" t="s">
        <v>93</v>
      </c>
      <c r="C76" s="10">
        <v>1073880.05</v>
      </c>
    </row>
    <row r="77" spans="1:3" ht="28.5" customHeight="1">
      <c r="A77" s="30"/>
      <c r="B77" s="13" t="s">
        <v>16</v>
      </c>
      <c r="C77" s="10">
        <v>617370.6</v>
      </c>
    </row>
    <row r="78" spans="1:3" ht="28.5" customHeight="1">
      <c r="A78" s="30"/>
      <c r="B78" s="13" t="s">
        <v>17</v>
      </c>
      <c r="C78" s="10">
        <v>1607381.45</v>
      </c>
    </row>
    <row r="79" spans="1:3" ht="27.75" customHeight="1">
      <c r="A79" s="30"/>
      <c r="B79" s="13" t="s">
        <v>18</v>
      </c>
      <c r="C79" s="10">
        <v>94083.1</v>
      </c>
    </row>
    <row r="80" spans="1:3" ht="57" customHeight="1">
      <c r="A80" s="30"/>
      <c r="B80" s="13" t="s">
        <v>58</v>
      </c>
      <c r="C80" s="10">
        <v>74174.5</v>
      </c>
    </row>
    <row r="81" spans="1:3" ht="33.75" customHeight="1">
      <c r="A81" s="30"/>
      <c r="B81" s="13" t="s">
        <v>71</v>
      </c>
      <c r="C81" s="10">
        <v>316588.92</v>
      </c>
    </row>
    <row r="82" spans="1:3" ht="27.75" customHeight="1">
      <c r="A82" s="30"/>
      <c r="B82" s="13" t="s">
        <v>22</v>
      </c>
      <c r="C82" s="10">
        <v>1049589.31</v>
      </c>
    </row>
    <row r="83" spans="1:3" ht="39.75" customHeight="1">
      <c r="A83" s="30"/>
      <c r="B83" s="13" t="s">
        <v>24</v>
      </c>
      <c r="C83" s="10">
        <v>2265358.42</v>
      </c>
    </row>
    <row r="84" spans="1:3" ht="35.25" customHeight="1">
      <c r="A84" s="30"/>
      <c r="B84" s="13" t="s">
        <v>96</v>
      </c>
      <c r="C84" s="10">
        <v>67973.91</v>
      </c>
    </row>
    <row r="85" spans="1:3" ht="30" customHeight="1">
      <c r="A85" s="30"/>
      <c r="B85" s="13" t="s">
        <v>29</v>
      </c>
      <c r="C85" s="10">
        <v>770062.49</v>
      </c>
    </row>
    <row r="86" spans="1:3" ht="39" customHeight="1">
      <c r="A86" s="30"/>
      <c r="B86" s="13" t="s">
        <v>61</v>
      </c>
      <c r="C86" s="10">
        <v>139877.89000000001</v>
      </c>
    </row>
    <row r="87" spans="1:3" ht="40.5" customHeight="1">
      <c r="A87" s="30"/>
      <c r="B87" s="6" t="s">
        <v>72</v>
      </c>
      <c r="C87" s="10">
        <v>0</v>
      </c>
    </row>
    <row r="88" spans="1:3" ht="39.75" customHeight="1">
      <c r="A88" s="30"/>
      <c r="B88" s="13" t="s">
        <v>30</v>
      </c>
      <c r="C88" s="10">
        <v>1077308.58</v>
      </c>
    </row>
    <row r="89" spans="1:3" ht="30" customHeight="1">
      <c r="A89" s="30"/>
      <c r="B89" s="13" t="s">
        <v>31</v>
      </c>
      <c r="C89" s="12">
        <v>168947.97</v>
      </c>
    </row>
    <row r="90" spans="1:3" ht="39.75" customHeight="1">
      <c r="A90" s="30"/>
      <c r="B90" s="13" t="s">
        <v>34</v>
      </c>
      <c r="C90" s="10">
        <v>134139.85999999999</v>
      </c>
    </row>
    <row r="91" spans="1:3" ht="28.5" customHeight="1">
      <c r="A91" s="30"/>
      <c r="B91" s="13" t="s">
        <v>38</v>
      </c>
      <c r="C91" s="10">
        <v>0</v>
      </c>
    </row>
    <row r="92" spans="1:3" ht="28.5" customHeight="1">
      <c r="A92" s="30"/>
      <c r="B92" s="13" t="s">
        <v>77</v>
      </c>
      <c r="C92" s="10">
        <v>962894.31</v>
      </c>
    </row>
    <row r="93" spans="1:3" ht="42.75" customHeight="1">
      <c r="A93" s="30"/>
      <c r="B93" s="6" t="s">
        <v>104</v>
      </c>
      <c r="C93" s="10">
        <v>753510.35</v>
      </c>
    </row>
    <row r="94" spans="1:3" ht="33" customHeight="1">
      <c r="A94" s="30"/>
      <c r="B94" s="13" t="s">
        <v>40</v>
      </c>
      <c r="C94" s="10">
        <v>237519.33</v>
      </c>
    </row>
    <row r="95" spans="1:3" ht="36" customHeight="1">
      <c r="A95" s="30"/>
      <c r="B95" s="13" t="s">
        <v>41</v>
      </c>
      <c r="C95" s="10">
        <v>110493.96</v>
      </c>
    </row>
    <row r="96" spans="1:3" ht="32.25" customHeight="1">
      <c r="A96" s="30"/>
      <c r="B96" s="13" t="s">
        <v>47</v>
      </c>
      <c r="C96" s="10">
        <v>315431.18</v>
      </c>
    </row>
    <row r="97" spans="1:3" ht="36.75" customHeight="1">
      <c r="A97" s="30"/>
      <c r="B97" s="13" t="s">
        <v>51</v>
      </c>
      <c r="C97" s="10">
        <v>1711442.67</v>
      </c>
    </row>
    <row r="98" spans="1:3" ht="43.5" customHeight="1">
      <c r="A98" s="30"/>
      <c r="B98" s="13" t="s">
        <v>78</v>
      </c>
      <c r="C98" s="10">
        <v>133737.32999999999</v>
      </c>
    </row>
    <row r="99" spans="1:3" ht="40.5" customHeight="1">
      <c r="A99" s="30"/>
      <c r="B99" s="6" t="s">
        <v>110</v>
      </c>
      <c r="C99" s="10">
        <v>43460.56</v>
      </c>
    </row>
    <row r="100" spans="1:3" ht="40.5" customHeight="1">
      <c r="A100" s="30"/>
      <c r="B100" s="6" t="s">
        <v>111</v>
      </c>
      <c r="C100" s="10">
        <v>26008.03</v>
      </c>
    </row>
    <row r="101" spans="1:3" ht="33" customHeight="1">
      <c r="A101" s="31"/>
      <c r="B101" s="6" t="s">
        <v>5</v>
      </c>
      <c r="C101" s="14">
        <f>C64+C65+C66+C67+C68+C69+C70+C71+C72+C73+C74+C75+C76+C77+C78+C79+C80+C81+C82+C83+C84+C85+C86+C87+C88+C89+C90+C91+C92+C93+C94+C95+C96+C97+C98+C99+C100</f>
        <v>27422321.139999997</v>
      </c>
    </row>
    <row r="102" spans="1:3" ht="57.75" customHeight="1">
      <c r="A102" s="32" t="s">
        <v>42</v>
      </c>
      <c r="B102" s="6" t="s">
        <v>8</v>
      </c>
      <c r="C102" s="14">
        <f>C103</f>
        <v>1489579.47</v>
      </c>
    </row>
    <row r="103" spans="1:3" ht="33" customHeight="1">
      <c r="A103" s="33"/>
      <c r="B103" s="13" t="s">
        <v>43</v>
      </c>
      <c r="C103" s="10">
        <v>1489579.47</v>
      </c>
    </row>
    <row r="104" spans="1:3" ht="33" customHeight="1">
      <c r="A104" s="34"/>
      <c r="B104" s="6" t="s">
        <v>5</v>
      </c>
      <c r="C104" s="12">
        <f>C102</f>
        <v>1489579.47</v>
      </c>
    </row>
    <row r="105" spans="1:3" ht="57" customHeight="1">
      <c r="A105" s="29" t="s">
        <v>97</v>
      </c>
      <c r="B105" s="13" t="s">
        <v>68</v>
      </c>
      <c r="C105" s="10">
        <v>8132.55</v>
      </c>
    </row>
    <row r="106" spans="1:3" ht="44.25" customHeight="1">
      <c r="A106" s="30"/>
      <c r="B106" s="13" t="s">
        <v>53</v>
      </c>
      <c r="C106" s="10">
        <v>5204.75</v>
      </c>
    </row>
    <row r="107" spans="1:3" ht="31.5" customHeight="1">
      <c r="A107" s="30"/>
      <c r="B107" s="13" t="s">
        <v>19</v>
      </c>
      <c r="C107" s="10">
        <v>11795.99</v>
      </c>
    </row>
    <row r="108" spans="1:3" ht="39" customHeight="1">
      <c r="A108" s="30"/>
      <c r="B108" s="13" t="s">
        <v>56</v>
      </c>
      <c r="C108" s="10">
        <v>442.43</v>
      </c>
    </row>
    <row r="109" spans="1:3" ht="34.5" customHeight="1">
      <c r="A109" s="30"/>
      <c r="B109" s="13" t="s">
        <v>54</v>
      </c>
      <c r="C109" s="10">
        <v>0</v>
      </c>
    </row>
    <row r="110" spans="1:3" ht="28.5" customHeight="1">
      <c r="A110" s="30"/>
      <c r="B110" s="13" t="s">
        <v>18</v>
      </c>
      <c r="C110" s="10">
        <v>0</v>
      </c>
    </row>
    <row r="111" spans="1:3" ht="28.5" customHeight="1">
      <c r="A111" s="31"/>
      <c r="B111" s="6" t="s">
        <v>5</v>
      </c>
      <c r="C111" s="14">
        <f>C110+C109+C108+C107+C106+C105</f>
        <v>25575.719999999998</v>
      </c>
    </row>
    <row r="112" spans="1:3" ht="45.75" customHeight="1">
      <c r="A112" s="29" t="s">
        <v>98</v>
      </c>
      <c r="B112" s="6" t="s">
        <v>8</v>
      </c>
      <c r="C112" s="15">
        <v>2001325.02</v>
      </c>
    </row>
    <row r="113" spans="1:3" ht="33" customHeight="1">
      <c r="A113" s="30"/>
      <c r="B113" s="6" t="s">
        <v>13</v>
      </c>
      <c r="C113" s="15">
        <v>20350.740000000002</v>
      </c>
    </row>
    <row r="114" spans="1:3" s="16" customFormat="1" ht="36" customHeight="1">
      <c r="A114" s="31"/>
      <c r="B114" s="6" t="s">
        <v>5</v>
      </c>
      <c r="C114" s="7">
        <f>C112+C113</f>
        <v>2021675.76</v>
      </c>
    </row>
    <row r="115" spans="1:3" ht="32.25" customHeight="1">
      <c r="A115" s="29" t="s">
        <v>99</v>
      </c>
      <c r="B115" s="6" t="s">
        <v>12</v>
      </c>
      <c r="C115" s="12">
        <f>C116+C117+C118+C119+C120+C121+C122+C123+C124</f>
        <v>505525.87</v>
      </c>
    </row>
    <row r="116" spans="1:3" ht="57" customHeight="1">
      <c r="A116" s="30"/>
      <c r="B116" s="13" t="s">
        <v>20</v>
      </c>
      <c r="C116" s="10">
        <v>265588.09000000003</v>
      </c>
    </row>
    <row r="117" spans="1:3" ht="49.5" customHeight="1">
      <c r="A117" s="30"/>
      <c r="B117" s="13" t="s">
        <v>2</v>
      </c>
      <c r="C117" s="10">
        <v>102272.44</v>
      </c>
    </row>
    <row r="118" spans="1:3" ht="42.75" customHeight="1">
      <c r="A118" s="30"/>
      <c r="B118" s="13" t="s">
        <v>23</v>
      </c>
      <c r="C118" s="10">
        <v>4024.48</v>
      </c>
    </row>
    <row r="119" spans="1:3" ht="49.5" customHeight="1">
      <c r="A119" s="30"/>
      <c r="B119" s="13" t="s">
        <v>25</v>
      </c>
      <c r="C119" s="10">
        <v>0</v>
      </c>
    </row>
    <row r="120" spans="1:3" ht="48" customHeight="1">
      <c r="A120" s="30"/>
      <c r="B120" s="13" t="s">
        <v>27</v>
      </c>
      <c r="C120" s="10">
        <v>53886.11</v>
      </c>
    </row>
    <row r="121" spans="1:3" ht="43.5" customHeight="1">
      <c r="A121" s="30"/>
      <c r="B121" s="13" t="s">
        <v>39</v>
      </c>
      <c r="C121" s="10">
        <v>79754.75</v>
      </c>
    </row>
    <row r="122" spans="1:3" ht="49.5" customHeight="1">
      <c r="A122" s="30"/>
      <c r="B122" s="13" t="s">
        <v>100</v>
      </c>
      <c r="C122" s="10">
        <v>0</v>
      </c>
    </row>
    <row r="123" spans="1:3" ht="48" customHeight="1">
      <c r="A123" s="30"/>
      <c r="B123" s="6" t="s">
        <v>44</v>
      </c>
      <c r="C123" s="10">
        <v>0</v>
      </c>
    </row>
    <row r="124" spans="1:3" ht="48" customHeight="1">
      <c r="A124" s="30"/>
      <c r="B124" s="13" t="s">
        <v>112</v>
      </c>
      <c r="C124" s="10">
        <v>0</v>
      </c>
    </row>
    <row r="125" spans="1:3" ht="57.75" customHeight="1">
      <c r="A125" s="30"/>
      <c r="B125" s="6" t="s">
        <v>8</v>
      </c>
      <c r="C125" s="12">
        <f>C126+C127+C128+C129+C130+C131+C132+C133+C134+C135+C136</f>
        <v>3043109.4299999997</v>
      </c>
    </row>
    <row r="126" spans="1:3" ht="55.5" customHeight="1">
      <c r="A126" s="30"/>
      <c r="B126" s="13" t="s">
        <v>20</v>
      </c>
      <c r="C126" s="10">
        <v>402444.35</v>
      </c>
    </row>
    <row r="127" spans="1:3" ht="43.5" customHeight="1">
      <c r="A127" s="30"/>
      <c r="B127" s="13" t="s">
        <v>2</v>
      </c>
      <c r="C127" s="10">
        <v>152752.6</v>
      </c>
    </row>
    <row r="128" spans="1:3" ht="49.5" customHeight="1">
      <c r="A128" s="30"/>
      <c r="B128" s="13" t="s">
        <v>21</v>
      </c>
      <c r="C128" s="10">
        <v>528181.68999999994</v>
      </c>
    </row>
    <row r="129" spans="1:3" ht="48" customHeight="1">
      <c r="A129" s="30"/>
      <c r="B129" s="13" t="s">
        <v>44</v>
      </c>
      <c r="C129" s="10">
        <v>0</v>
      </c>
    </row>
    <row r="130" spans="1:3" ht="48" customHeight="1">
      <c r="A130" s="30"/>
      <c r="B130" s="13" t="s">
        <v>27</v>
      </c>
      <c r="C130" s="10">
        <v>424772.61</v>
      </c>
    </row>
    <row r="131" spans="1:3" ht="48" customHeight="1">
      <c r="A131" s="30"/>
      <c r="B131" s="13" t="s">
        <v>28</v>
      </c>
      <c r="C131" s="10">
        <v>300968.51</v>
      </c>
    </row>
    <row r="132" spans="1:3" ht="51" customHeight="1">
      <c r="A132" s="30"/>
      <c r="B132" s="13" t="s">
        <v>45</v>
      </c>
      <c r="C132" s="10">
        <v>0</v>
      </c>
    </row>
    <row r="133" spans="1:3" ht="43.5" customHeight="1">
      <c r="A133" s="30"/>
      <c r="B133" s="13" t="s">
        <v>39</v>
      </c>
      <c r="C133" s="10">
        <v>52397.29</v>
      </c>
    </row>
    <row r="134" spans="1:3" ht="49.5" customHeight="1">
      <c r="A134" s="30"/>
      <c r="B134" s="13" t="s">
        <v>100</v>
      </c>
      <c r="C134" s="10">
        <v>1081203.1299999999</v>
      </c>
    </row>
    <row r="135" spans="1:3" ht="49.5" customHeight="1">
      <c r="A135" s="30"/>
      <c r="B135" s="13" t="s">
        <v>101</v>
      </c>
      <c r="C135" s="10">
        <v>0</v>
      </c>
    </row>
    <row r="136" spans="1:3" ht="51" customHeight="1">
      <c r="A136" s="30"/>
      <c r="B136" s="13" t="s">
        <v>6</v>
      </c>
      <c r="C136" s="10">
        <v>100389.25</v>
      </c>
    </row>
    <row r="137" spans="1:3" ht="42.75" customHeight="1">
      <c r="A137" s="30"/>
      <c r="B137" s="6" t="s">
        <v>53</v>
      </c>
      <c r="C137" s="12">
        <f>C138+C139+C140+C141+C142+C143+C144+C145</f>
        <v>2849770.91</v>
      </c>
    </row>
    <row r="138" spans="1:3" ht="53.25" customHeight="1">
      <c r="A138" s="30"/>
      <c r="B138" s="13" t="s">
        <v>20</v>
      </c>
      <c r="C138" s="10">
        <v>170638.94</v>
      </c>
    </row>
    <row r="139" spans="1:3" ht="46.5" customHeight="1">
      <c r="A139" s="30"/>
      <c r="B139" s="13" t="s">
        <v>2</v>
      </c>
      <c r="C139" s="10">
        <v>45329.83</v>
      </c>
    </row>
    <row r="140" spans="1:3" ht="30" customHeight="1">
      <c r="A140" s="30"/>
      <c r="B140" s="13" t="s">
        <v>21</v>
      </c>
      <c r="C140" s="10">
        <v>84613.96</v>
      </c>
    </row>
    <row r="141" spans="1:3" ht="40.5" customHeight="1">
      <c r="A141" s="30"/>
      <c r="B141" s="13" t="s">
        <v>44</v>
      </c>
      <c r="C141" s="10">
        <v>372906.36</v>
      </c>
    </row>
    <row r="142" spans="1:3" ht="62.25" customHeight="1">
      <c r="A142" s="30"/>
      <c r="B142" s="13" t="s">
        <v>27</v>
      </c>
      <c r="C142" s="10">
        <v>52137.78</v>
      </c>
    </row>
    <row r="143" spans="1:3" ht="62.25" customHeight="1">
      <c r="A143" s="30"/>
      <c r="B143" s="13" t="s">
        <v>28</v>
      </c>
      <c r="C143" s="10">
        <v>0</v>
      </c>
    </row>
    <row r="144" spans="1:3" ht="49.5" customHeight="1">
      <c r="A144" s="30"/>
      <c r="B144" s="13" t="s">
        <v>100</v>
      </c>
      <c r="C144" s="10">
        <v>1830054.41</v>
      </c>
    </row>
    <row r="145" spans="1:3" ht="49.5" customHeight="1">
      <c r="A145" s="30"/>
      <c r="B145" s="13" t="s">
        <v>101</v>
      </c>
      <c r="C145" s="10">
        <v>294089.63</v>
      </c>
    </row>
    <row r="146" spans="1:3" ht="36" customHeight="1">
      <c r="A146" s="30"/>
      <c r="B146" s="6" t="s">
        <v>54</v>
      </c>
      <c r="C146" s="12">
        <f>C147+C148+C149</f>
        <v>104611.88</v>
      </c>
    </row>
    <row r="147" spans="1:3" ht="62.25" customHeight="1">
      <c r="A147" s="30"/>
      <c r="B147" s="13" t="s">
        <v>20</v>
      </c>
      <c r="C147" s="10">
        <v>42156.84</v>
      </c>
    </row>
    <row r="148" spans="1:3" ht="43.5" customHeight="1">
      <c r="A148" s="30"/>
      <c r="B148" s="13" t="s">
        <v>2</v>
      </c>
      <c r="C148" s="10">
        <v>14754.89</v>
      </c>
    </row>
    <row r="149" spans="1:3" ht="51" customHeight="1">
      <c r="A149" s="30"/>
      <c r="B149" s="13" t="s">
        <v>4</v>
      </c>
      <c r="C149" s="10">
        <v>47700.15</v>
      </c>
    </row>
    <row r="150" spans="1:3" ht="35.25" customHeight="1">
      <c r="A150" s="30"/>
      <c r="B150" s="6" t="s">
        <v>55</v>
      </c>
      <c r="C150" s="12">
        <f>C151+C152+C153+C154+C155</f>
        <v>1862624.23</v>
      </c>
    </row>
    <row r="151" spans="1:3" ht="51.75" customHeight="1">
      <c r="A151" s="30"/>
      <c r="B151" s="13" t="s">
        <v>20</v>
      </c>
      <c r="C151" s="10">
        <v>310555.39</v>
      </c>
    </row>
    <row r="152" spans="1:3" ht="43.5" customHeight="1">
      <c r="A152" s="30"/>
      <c r="B152" s="13" t="s">
        <v>2</v>
      </c>
      <c r="C152" s="10">
        <v>8431.3700000000008</v>
      </c>
    </row>
    <row r="153" spans="1:3" ht="43.5" customHeight="1">
      <c r="A153" s="30"/>
      <c r="B153" s="13" t="s">
        <v>28</v>
      </c>
      <c r="C153" s="10">
        <v>182267.19</v>
      </c>
    </row>
    <row r="154" spans="1:3" ht="43.5" customHeight="1">
      <c r="A154" s="30"/>
      <c r="B154" s="13" t="s">
        <v>45</v>
      </c>
      <c r="C154" s="10">
        <v>0</v>
      </c>
    </row>
    <row r="155" spans="1:3" ht="43.5" customHeight="1">
      <c r="A155" s="30"/>
      <c r="B155" s="13" t="s">
        <v>37</v>
      </c>
      <c r="C155" s="10">
        <v>1361370.28</v>
      </c>
    </row>
    <row r="156" spans="1:3" ht="57.75" customHeight="1">
      <c r="A156" s="30"/>
      <c r="B156" s="6" t="s">
        <v>59</v>
      </c>
      <c r="C156" s="12">
        <f>C157+C158</f>
        <v>133916.24</v>
      </c>
    </row>
    <row r="157" spans="1:3" ht="48.75" customHeight="1">
      <c r="A157" s="30"/>
      <c r="B157" s="13" t="s">
        <v>20</v>
      </c>
      <c r="C157" s="10">
        <v>38465.300000000003</v>
      </c>
    </row>
    <row r="158" spans="1:3" ht="48" customHeight="1">
      <c r="A158" s="30"/>
      <c r="B158" s="13" t="s">
        <v>2</v>
      </c>
      <c r="C158" s="10">
        <v>95450.94</v>
      </c>
    </row>
    <row r="159" spans="1:3" ht="55.5" customHeight="1">
      <c r="A159" s="30"/>
      <c r="B159" s="6" t="s">
        <v>57</v>
      </c>
      <c r="C159" s="14">
        <f>C160+C161+C162</f>
        <v>177817.89</v>
      </c>
    </row>
    <row r="160" spans="1:3" ht="43.5" customHeight="1">
      <c r="A160" s="30"/>
      <c r="B160" s="13" t="s">
        <v>3</v>
      </c>
      <c r="C160" s="10">
        <v>0</v>
      </c>
    </row>
    <row r="161" spans="1:3" ht="43.5" customHeight="1">
      <c r="A161" s="30"/>
      <c r="B161" s="13" t="s">
        <v>32</v>
      </c>
      <c r="C161" s="10">
        <v>177817.89</v>
      </c>
    </row>
    <row r="162" spans="1:3" ht="48" customHeight="1">
      <c r="A162" s="30"/>
      <c r="B162" s="13" t="s">
        <v>112</v>
      </c>
      <c r="C162" s="10">
        <v>0</v>
      </c>
    </row>
    <row r="163" spans="1:3" ht="43.5" customHeight="1">
      <c r="A163" s="30"/>
      <c r="B163" s="6" t="s">
        <v>56</v>
      </c>
      <c r="C163" s="14">
        <f>C164+C165+C166+C167+C168</f>
        <v>144689.47</v>
      </c>
    </row>
    <row r="164" spans="1:3" ht="43.5" customHeight="1">
      <c r="A164" s="30"/>
      <c r="B164" s="13" t="s">
        <v>3</v>
      </c>
      <c r="C164" s="10">
        <v>0</v>
      </c>
    </row>
    <row r="165" spans="1:3" ht="43.5" customHeight="1">
      <c r="A165" s="30"/>
      <c r="B165" s="13" t="s">
        <v>4</v>
      </c>
      <c r="C165" s="10">
        <v>12254.39</v>
      </c>
    </row>
    <row r="166" spans="1:3" ht="51" customHeight="1">
      <c r="A166" s="30"/>
      <c r="B166" s="13" t="s">
        <v>27</v>
      </c>
      <c r="C166" s="10">
        <v>21628.3</v>
      </c>
    </row>
    <row r="167" spans="1:3" ht="49.5" customHeight="1">
      <c r="A167" s="30"/>
      <c r="B167" s="13" t="s">
        <v>101</v>
      </c>
      <c r="C167" s="10">
        <v>0</v>
      </c>
    </row>
    <row r="168" spans="1:3" ht="43.5" customHeight="1">
      <c r="A168" s="30"/>
      <c r="B168" s="13" t="s">
        <v>49</v>
      </c>
      <c r="C168" s="10">
        <v>110806.78</v>
      </c>
    </row>
    <row r="169" spans="1:3" ht="77.25" customHeight="1">
      <c r="A169" s="30"/>
      <c r="B169" s="6" t="s">
        <v>75</v>
      </c>
      <c r="C169" s="14">
        <f>C170+C171</f>
        <v>2345639.0099999998</v>
      </c>
    </row>
    <row r="170" spans="1:3" ht="43.5" customHeight="1">
      <c r="A170" s="30"/>
      <c r="B170" s="13" t="s">
        <v>4</v>
      </c>
      <c r="C170" s="10">
        <v>2054582.2</v>
      </c>
    </row>
    <row r="171" spans="1:3" ht="51" customHeight="1">
      <c r="A171" s="30"/>
      <c r="B171" s="13" t="s">
        <v>44</v>
      </c>
      <c r="C171" s="10">
        <v>291056.81</v>
      </c>
    </row>
    <row r="172" spans="1:3" ht="53.25" customHeight="1">
      <c r="A172" s="30"/>
      <c r="B172" s="6" t="s">
        <v>58</v>
      </c>
      <c r="C172" s="14">
        <f>C173</f>
        <v>505432.13</v>
      </c>
    </row>
    <row r="173" spans="1:3" ht="43.5" customHeight="1">
      <c r="A173" s="30"/>
      <c r="B173" s="13" t="s">
        <v>4</v>
      </c>
      <c r="C173" s="10">
        <v>505432.13</v>
      </c>
    </row>
    <row r="174" spans="1:3" ht="43.5" customHeight="1">
      <c r="A174" s="30"/>
      <c r="B174" s="6" t="s">
        <v>60</v>
      </c>
      <c r="C174" s="14">
        <f>C175+C176+C177</f>
        <v>153174.28999999998</v>
      </c>
    </row>
    <row r="175" spans="1:3" ht="33" customHeight="1">
      <c r="A175" s="30"/>
      <c r="B175" s="17" t="s">
        <v>6</v>
      </c>
      <c r="C175" s="10">
        <v>100854.29</v>
      </c>
    </row>
    <row r="176" spans="1:3" ht="33" customHeight="1">
      <c r="A176" s="30"/>
      <c r="B176" s="13" t="s">
        <v>26</v>
      </c>
      <c r="C176" s="10">
        <v>52320</v>
      </c>
    </row>
    <row r="177" spans="1:3" ht="51" customHeight="1">
      <c r="A177" s="30"/>
      <c r="B177" s="13" t="s">
        <v>27</v>
      </c>
      <c r="C177" s="10">
        <v>0</v>
      </c>
    </row>
    <row r="178" spans="1:3" ht="43.5" customHeight="1">
      <c r="A178" s="30"/>
      <c r="B178" s="6" t="s">
        <v>61</v>
      </c>
      <c r="C178" s="14">
        <f>C179+C180</f>
        <v>229317.54</v>
      </c>
    </row>
    <row r="179" spans="1:3" ht="51.75" customHeight="1">
      <c r="A179" s="30"/>
      <c r="B179" s="13" t="s">
        <v>25</v>
      </c>
      <c r="C179" s="10">
        <v>43581.34</v>
      </c>
    </row>
    <row r="180" spans="1:3" ht="50.25" customHeight="1">
      <c r="A180" s="30"/>
      <c r="B180" s="13" t="s">
        <v>36</v>
      </c>
      <c r="C180" s="10">
        <v>185736.2</v>
      </c>
    </row>
    <row r="181" spans="1:3" ht="43.5" customHeight="1">
      <c r="A181" s="30"/>
      <c r="B181" s="6" t="s">
        <v>13</v>
      </c>
      <c r="C181" s="14">
        <f>C182</f>
        <v>0</v>
      </c>
    </row>
    <row r="182" spans="1:3" ht="43.5" customHeight="1">
      <c r="A182" s="30"/>
      <c r="B182" s="13" t="s">
        <v>25</v>
      </c>
      <c r="C182" s="10">
        <v>0</v>
      </c>
    </row>
    <row r="183" spans="1:3" ht="43.5" customHeight="1">
      <c r="A183" s="30"/>
      <c r="B183" s="6" t="s">
        <v>62</v>
      </c>
      <c r="C183" s="14">
        <f>C184+C185+C186</f>
        <v>1058972.81</v>
      </c>
    </row>
    <row r="184" spans="1:3" ht="51" customHeight="1">
      <c r="A184" s="30"/>
      <c r="B184" s="13" t="s">
        <v>27</v>
      </c>
      <c r="C184" s="10">
        <v>555818.32999999996</v>
      </c>
    </row>
    <row r="185" spans="1:3" ht="51" customHeight="1">
      <c r="A185" s="30"/>
      <c r="B185" s="13" t="s">
        <v>39</v>
      </c>
      <c r="C185" s="10">
        <v>19912.400000000001</v>
      </c>
    </row>
    <row r="186" spans="1:3" ht="51" customHeight="1">
      <c r="A186" s="30"/>
      <c r="B186" s="13" t="s">
        <v>48</v>
      </c>
      <c r="C186" s="10">
        <v>483242.08</v>
      </c>
    </row>
    <row r="187" spans="1:3" ht="70.5" customHeight="1">
      <c r="A187" s="30"/>
      <c r="B187" s="6" t="s">
        <v>68</v>
      </c>
      <c r="C187" s="14">
        <f>C188</f>
        <v>0</v>
      </c>
    </row>
    <row r="188" spans="1:3" ht="51" customHeight="1">
      <c r="A188" s="30"/>
      <c r="B188" s="13" t="s">
        <v>26</v>
      </c>
      <c r="C188" s="10">
        <v>0</v>
      </c>
    </row>
    <row r="189" spans="1:3" ht="55.5" customHeight="1">
      <c r="A189" s="30"/>
      <c r="B189" s="6" t="s">
        <v>63</v>
      </c>
      <c r="C189" s="14">
        <f>C190+C191+C192+C193+C194+C195</f>
        <v>3208266.29</v>
      </c>
    </row>
    <row r="190" spans="1:3" ht="50.25" customHeight="1">
      <c r="A190" s="30"/>
      <c r="B190" s="13" t="s">
        <v>20</v>
      </c>
      <c r="C190" s="10">
        <v>0</v>
      </c>
    </row>
    <row r="191" spans="1:3" ht="48" customHeight="1">
      <c r="A191" s="30"/>
      <c r="B191" s="13" t="s">
        <v>2</v>
      </c>
      <c r="C191" s="10">
        <v>80098</v>
      </c>
    </row>
    <row r="192" spans="1:3" ht="51" customHeight="1">
      <c r="A192" s="30"/>
      <c r="B192" s="13" t="s">
        <v>4</v>
      </c>
      <c r="C192" s="10">
        <v>49243.72</v>
      </c>
    </row>
    <row r="193" spans="1:3" ht="32.25" customHeight="1">
      <c r="A193" s="30"/>
      <c r="B193" s="13" t="s">
        <v>28</v>
      </c>
      <c r="C193" s="10">
        <v>0</v>
      </c>
    </row>
    <row r="194" spans="1:3" ht="51" customHeight="1">
      <c r="A194" s="30"/>
      <c r="B194" s="13" t="s">
        <v>45</v>
      </c>
      <c r="C194" s="10">
        <v>2818654.54</v>
      </c>
    </row>
    <row r="195" spans="1:3" ht="48" customHeight="1">
      <c r="A195" s="30"/>
      <c r="B195" s="13" t="s">
        <v>112</v>
      </c>
      <c r="C195" s="10">
        <v>260270.03</v>
      </c>
    </row>
    <row r="196" spans="1:3" ht="55.5" customHeight="1">
      <c r="A196" s="30"/>
      <c r="B196" s="6" t="s">
        <v>64</v>
      </c>
      <c r="C196" s="14">
        <f>C197</f>
        <v>21781.03</v>
      </c>
    </row>
    <row r="197" spans="1:3" ht="51" customHeight="1">
      <c r="A197" s="30"/>
      <c r="B197" s="13" t="s">
        <v>2</v>
      </c>
      <c r="C197" s="10">
        <v>21781.03</v>
      </c>
    </row>
    <row r="198" spans="1:3" ht="55.5" customHeight="1">
      <c r="A198" s="30"/>
      <c r="B198" s="6" t="s">
        <v>65</v>
      </c>
      <c r="C198" s="14">
        <f>C199+C200+C201</f>
        <v>0</v>
      </c>
    </row>
    <row r="199" spans="1:3" ht="51" customHeight="1">
      <c r="A199" s="30"/>
      <c r="B199" s="13" t="s">
        <v>45</v>
      </c>
      <c r="C199" s="10">
        <v>0</v>
      </c>
    </row>
    <row r="200" spans="1:3" ht="51" customHeight="1">
      <c r="A200" s="30"/>
      <c r="B200" s="13" t="s">
        <v>20</v>
      </c>
      <c r="C200" s="10">
        <v>0</v>
      </c>
    </row>
    <row r="201" spans="1:3" ht="51" customHeight="1">
      <c r="A201" s="30"/>
      <c r="B201" s="13" t="s">
        <v>2</v>
      </c>
      <c r="C201" s="10">
        <v>0</v>
      </c>
    </row>
    <row r="202" spans="1:3" ht="55.5" customHeight="1">
      <c r="A202" s="30"/>
      <c r="B202" s="6" t="s">
        <v>33</v>
      </c>
      <c r="C202" s="14">
        <f>C203</f>
        <v>0</v>
      </c>
    </row>
    <row r="203" spans="1:3" ht="51" customHeight="1">
      <c r="A203" s="30"/>
      <c r="B203" s="13" t="s">
        <v>25</v>
      </c>
      <c r="C203" s="10">
        <v>0</v>
      </c>
    </row>
    <row r="204" spans="1:3" ht="55.5" customHeight="1">
      <c r="A204" s="30"/>
      <c r="B204" s="6" t="s">
        <v>34</v>
      </c>
      <c r="C204" s="14">
        <f>C205+C206</f>
        <v>311810.52</v>
      </c>
    </row>
    <row r="205" spans="1:3" ht="43.5" customHeight="1">
      <c r="A205" s="30"/>
      <c r="B205" s="13" t="s">
        <v>21</v>
      </c>
      <c r="C205" s="10">
        <v>0</v>
      </c>
    </row>
    <row r="206" spans="1:3" ht="43.5" customHeight="1">
      <c r="A206" s="30"/>
      <c r="B206" s="13" t="s">
        <v>101</v>
      </c>
      <c r="C206" s="10">
        <v>311810.52</v>
      </c>
    </row>
    <row r="207" spans="1:3" ht="55.5" customHeight="1">
      <c r="A207" s="30"/>
      <c r="B207" s="6" t="s">
        <v>66</v>
      </c>
      <c r="C207" s="14">
        <f>C208</f>
        <v>0</v>
      </c>
    </row>
    <row r="208" spans="1:3" ht="43.5" customHeight="1">
      <c r="A208" s="30"/>
      <c r="B208" s="13" t="s">
        <v>101</v>
      </c>
      <c r="C208" s="10">
        <v>0</v>
      </c>
    </row>
    <row r="209" spans="1:3" ht="54.75" customHeight="1">
      <c r="A209" s="31"/>
      <c r="B209" s="6" t="s">
        <v>5</v>
      </c>
      <c r="C209" s="14">
        <f>C115+C125+C137+C146+C150+C156+C159+C163+C169+C172+C174+C178+C181+C183+C187+C189+C196+C198+C202+C204+C207</f>
        <v>16656459.540000001</v>
      </c>
    </row>
    <row r="210" spans="1:3" ht="37.5" customHeight="1">
      <c r="A210" s="37" t="s">
        <v>102</v>
      </c>
      <c r="B210" s="13" t="s">
        <v>55</v>
      </c>
      <c r="C210" s="10">
        <v>19202.099999999999</v>
      </c>
    </row>
    <row r="211" spans="1:3" ht="28.5" customHeight="1">
      <c r="A211" s="38"/>
      <c r="B211" s="13" t="s">
        <v>74</v>
      </c>
      <c r="C211" s="10">
        <v>64053.87</v>
      </c>
    </row>
    <row r="212" spans="1:3" ht="56.25" customHeight="1">
      <c r="A212" s="38"/>
      <c r="B212" s="13" t="s">
        <v>67</v>
      </c>
      <c r="C212" s="10">
        <v>167149.32</v>
      </c>
    </row>
    <row r="213" spans="1:3" ht="43.5" customHeight="1">
      <c r="A213" s="39"/>
      <c r="B213" s="6" t="s">
        <v>5</v>
      </c>
      <c r="C213" s="14">
        <f>C212+C211+C210</f>
        <v>250405.29</v>
      </c>
    </row>
    <row r="214" spans="1:3" ht="36" customHeight="1">
      <c r="A214" s="43" t="s">
        <v>188</v>
      </c>
      <c r="B214" s="13" t="s">
        <v>55</v>
      </c>
      <c r="C214" s="10">
        <v>487.19</v>
      </c>
    </row>
    <row r="215" spans="1:3" ht="28.5" customHeight="1">
      <c r="A215" s="43"/>
      <c r="B215" s="13" t="s">
        <v>74</v>
      </c>
      <c r="C215" s="10">
        <v>0</v>
      </c>
    </row>
    <row r="216" spans="1:3" ht="51" customHeight="1">
      <c r="A216" s="43"/>
      <c r="B216" s="13" t="s">
        <v>67</v>
      </c>
      <c r="C216" s="10">
        <v>10432.35</v>
      </c>
    </row>
    <row r="217" spans="1:3" ht="52.5" customHeight="1">
      <c r="A217" s="43"/>
      <c r="B217" s="6" t="s">
        <v>5</v>
      </c>
      <c r="C217" s="14">
        <f>C216+C215+C214</f>
        <v>10919.54</v>
      </c>
    </row>
    <row r="218" spans="1:3" ht="35.25" customHeight="1">
      <c r="A218" s="29" t="s">
        <v>189</v>
      </c>
      <c r="B218" s="6" t="s">
        <v>113</v>
      </c>
      <c r="C218" s="12">
        <f>C219+C220+C221+C222</f>
        <v>1033722</v>
      </c>
    </row>
    <row r="219" spans="1:3" ht="28.5" customHeight="1">
      <c r="A219" s="30"/>
      <c r="B219" s="13" t="s">
        <v>114</v>
      </c>
      <c r="C219" s="10">
        <v>578400</v>
      </c>
    </row>
    <row r="220" spans="1:3" ht="34.5" customHeight="1">
      <c r="A220" s="30"/>
      <c r="B220" s="13" t="s">
        <v>115</v>
      </c>
      <c r="C220" s="10">
        <v>0</v>
      </c>
    </row>
    <row r="221" spans="1:3" ht="48.75" customHeight="1">
      <c r="A221" s="30"/>
      <c r="B221" s="13" t="s">
        <v>116</v>
      </c>
      <c r="C221" s="10">
        <v>0</v>
      </c>
    </row>
    <row r="222" spans="1:3" ht="34.5" customHeight="1">
      <c r="A222" s="30"/>
      <c r="B222" s="13" t="s">
        <v>117</v>
      </c>
      <c r="C222" s="10">
        <v>455322</v>
      </c>
    </row>
    <row r="223" spans="1:3" ht="48.75" customHeight="1">
      <c r="A223" s="30"/>
      <c r="B223" s="6" t="s">
        <v>57</v>
      </c>
      <c r="C223" s="12">
        <f>C224+C225+C226+C227</f>
        <v>1211500</v>
      </c>
    </row>
    <row r="224" spans="1:3" ht="28.5" customHeight="1">
      <c r="A224" s="30"/>
      <c r="B224" s="13" t="s">
        <v>114</v>
      </c>
      <c r="C224" s="10">
        <v>864000</v>
      </c>
    </row>
    <row r="225" spans="1:3" ht="39.75" customHeight="1">
      <c r="A225" s="30"/>
      <c r="B225" s="13" t="s">
        <v>115</v>
      </c>
      <c r="C225" s="10">
        <v>0</v>
      </c>
    </row>
    <row r="226" spans="1:3" ht="34.5" customHeight="1">
      <c r="A226" s="30"/>
      <c r="B226" s="13" t="s">
        <v>116</v>
      </c>
      <c r="C226" s="10">
        <v>0</v>
      </c>
    </row>
    <row r="227" spans="1:3" ht="38.25" customHeight="1">
      <c r="A227" s="30"/>
      <c r="B227" s="13" t="s">
        <v>117</v>
      </c>
      <c r="C227" s="10">
        <v>347500</v>
      </c>
    </row>
    <row r="228" spans="1:3" ht="33" customHeight="1">
      <c r="A228" s="30"/>
      <c r="B228" s="6" t="s">
        <v>56</v>
      </c>
      <c r="C228" s="12">
        <f>C229+C230+C231+C232</f>
        <v>0</v>
      </c>
    </row>
    <row r="229" spans="1:3" ht="26.25" customHeight="1">
      <c r="A229" s="30"/>
      <c r="B229" s="13" t="s">
        <v>114</v>
      </c>
      <c r="C229" s="10">
        <v>0</v>
      </c>
    </row>
    <row r="230" spans="1:3" ht="33" customHeight="1">
      <c r="A230" s="30"/>
      <c r="B230" s="13" t="s">
        <v>115</v>
      </c>
      <c r="C230" s="10">
        <v>0</v>
      </c>
    </row>
    <row r="231" spans="1:3" ht="44.25" customHeight="1">
      <c r="A231" s="30"/>
      <c r="B231" s="13" t="s">
        <v>116</v>
      </c>
      <c r="C231" s="10">
        <v>0</v>
      </c>
    </row>
    <row r="232" spans="1:3" ht="33" customHeight="1">
      <c r="A232" s="30"/>
      <c r="B232" s="13" t="s">
        <v>117</v>
      </c>
      <c r="C232" s="10">
        <v>0</v>
      </c>
    </row>
    <row r="233" spans="1:3" ht="40.5" customHeight="1">
      <c r="A233" s="30"/>
      <c r="B233" s="6" t="s">
        <v>118</v>
      </c>
      <c r="C233" s="12">
        <f>C234+C235+C236+C237</f>
        <v>533896</v>
      </c>
    </row>
    <row r="234" spans="1:3" ht="28.5" customHeight="1">
      <c r="A234" s="30"/>
      <c r="B234" s="13" t="s">
        <v>114</v>
      </c>
      <c r="C234" s="10">
        <v>393084</v>
      </c>
    </row>
    <row r="235" spans="1:3" ht="39.75" customHeight="1">
      <c r="A235" s="30"/>
      <c r="B235" s="13" t="s">
        <v>115</v>
      </c>
      <c r="C235" s="10">
        <v>0</v>
      </c>
    </row>
    <row r="236" spans="1:3" ht="34.5" customHeight="1">
      <c r="A236" s="30"/>
      <c r="B236" s="13" t="s">
        <v>116</v>
      </c>
      <c r="C236" s="10">
        <v>0</v>
      </c>
    </row>
    <row r="237" spans="1:3" ht="38.25" customHeight="1">
      <c r="A237" s="30"/>
      <c r="B237" s="13" t="s">
        <v>117</v>
      </c>
      <c r="C237" s="10">
        <v>140812</v>
      </c>
    </row>
    <row r="238" spans="1:3" ht="40.5" customHeight="1">
      <c r="A238" s="31"/>
      <c r="B238" s="6" t="s">
        <v>5</v>
      </c>
      <c r="C238" s="12">
        <f>C233+C228+C223+C218</f>
        <v>2779118</v>
      </c>
    </row>
    <row r="239" spans="1:3" ht="39" customHeight="1">
      <c r="A239" s="44" t="s">
        <v>190</v>
      </c>
      <c r="B239" s="6" t="s">
        <v>53</v>
      </c>
      <c r="C239" s="12">
        <f>C240+C241+C242+C243</f>
        <v>690999.3</v>
      </c>
    </row>
    <row r="240" spans="1:3" ht="28.5" customHeight="1">
      <c r="A240" s="43"/>
      <c r="B240" s="13" t="s">
        <v>105</v>
      </c>
      <c r="C240" s="10">
        <v>570999.30000000005</v>
      </c>
    </row>
    <row r="241" spans="1:3" ht="33.75" customHeight="1">
      <c r="A241" s="43"/>
      <c r="B241" s="13" t="s">
        <v>106</v>
      </c>
      <c r="C241" s="10">
        <v>120000</v>
      </c>
    </row>
    <row r="242" spans="1:3" ht="28.5" customHeight="1">
      <c r="A242" s="43"/>
      <c r="B242" s="13" t="s">
        <v>107</v>
      </c>
      <c r="C242" s="10">
        <v>0</v>
      </c>
    </row>
    <row r="243" spans="1:3" ht="48" customHeight="1">
      <c r="A243" s="43"/>
      <c r="B243" s="13" t="s">
        <v>109</v>
      </c>
      <c r="C243" s="10">
        <v>0</v>
      </c>
    </row>
    <row r="244" spans="1:3" ht="37.5" customHeight="1">
      <c r="A244" s="43"/>
      <c r="B244" s="6" t="s">
        <v>119</v>
      </c>
      <c r="C244" s="12">
        <f>C245+C246+C247</f>
        <v>52525</v>
      </c>
    </row>
    <row r="245" spans="1:3" ht="28.5" customHeight="1">
      <c r="A245" s="43"/>
      <c r="B245" s="13" t="s">
        <v>105</v>
      </c>
      <c r="C245" s="10">
        <v>52525</v>
      </c>
    </row>
    <row r="246" spans="1:3" ht="33.75" customHeight="1">
      <c r="A246" s="43"/>
      <c r="B246" s="13" t="s">
        <v>107</v>
      </c>
      <c r="C246" s="10">
        <v>0</v>
      </c>
    </row>
    <row r="247" spans="1:3" ht="33.75" customHeight="1">
      <c r="A247" s="43"/>
      <c r="B247" s="13" t="s">
        <v>109</v>
      </c>
      <c r="C247" s="10">
        <v>0</v>
      </c>
    </row>
    <row r="248" spans="1:3" ht="34.5" customHeight="1">
      <c r="A248" s="43"/>
      <c r="B248" s="6" t="s">
        <v>64</v>
      </c>
      <c r="C248" s="12">
        <f>C249+C250</f>
        <v>360232.88</v>
      </c>
    </row>
    <row r="249" spans="1:3" ht="28.5" customHeight="1">
      <c r="A249" s="43"/>
      <c r="B249" s="13" t="s">
        <v>105</v>
      </c>
      <c r="C249" s="10">
        <v>334922.84000000003</v>
      </c>
    </row>
    <row r="250" spans="1:3" ht="45.75" customHeight="1">
      <c r="A250" s="43"/>
      <c r="B250" s="13" t="s">
        <v>109</v>
      </c>
      <c r="C250" s="10">
        <v>25310.04</v>
      </c>
    </row>
    <row r="251" spans="1:3" ht="50.25" customHeight="1">
      <c r="A251" s="43"/>
      <c r="B251" s="6" t="s">
        <v>120</v>
      </c>
      <c r="C251" s="12">
        <f>C252+C253+C254+C255+C256+C257</f>
        <v>4142129.46</v>
      </c>
    </row>
    <row r="252" spans="1:3" ht="28.5" customHeight="1">
      <c r="A252" s="43"/>
      <c r="B252" s="13" t="s">
        <v>105</v>
      </c>
      <c r="C252" s="10">
        <v>3614629.46</v>
      </c>
    </row>
    <row r="253" spans="1:3" ht="48.75" customHeight="1">
      <c r="A253" s="43"/>
      <c r="B253" s="13" t="s">
        <v>106</v>
      </c>
      <c r="C253" s="10">
        <v>194600</v>
      </c>
    </row>
    <row r="254" spans="1:3" ht="34.5" customHeight="1">
      <c r="A254" s="43"/>
      <c r="B254" s="13" t="s">
        <v>121</v>
      </c>
      <c r="C254" s="10">
        <v>0</v>
      </c>
    </row>
    <row r="255" spans="1:3" ht="33.75" customHeight="1">
      <c r="A255" s="43"/>
      <c r="B255" s="13" t="s">
        <v>107</v>
      </c>
      <c r="C255" s="10">
        <v>313210</v>
      </c>
    </row>
    <row r="256" spans="1:3" ht="28.5" customHeight="1">
      <c r="A256" s="43"/>
      <c r="B256" s="13" t="s">
        <v>108</v>
      </c>
      <c r="C256" s="10">
        <v>19690</v>
      </c>
    </row>
    <row r="257" spans="1:3" ht="44.25" customHeight="1">
      <c r="A257" s="43"/>
      <c r="B257" s="13" t="s">
        <v>109</v>
      </c>
      <c r="C257" s="10">
        <v>0</v>
      </c>
    </row>
    <row r="258" spans="1:3" ht="34.5" customHeight="1">
      <c r="A258" s="43"/>
      <c r="B258" s="6" t="s">
        <v>66</v>
      </c>
      <c r="C258" s="12">
        <f>C259+C260</f>
        <v>16561</v>
      </c>
    </row>
    <row r="259" spans="1:3" ht="28.5" customHeight="1">
      <c r="A259" s="43"/>
      <c r="B259" s="13" t="s">
        <v>105</v>
      </c>
      <c r="C259" s="10">
        <v>13247</v>
      </c>
    </row>
    <row r="260" spans="1:3" ht="45" customHeight="1">
      <c r="A260" s="43"/>
      <c r="B260" s="13" t="s">
        <v>109</v>
      </c>
      <c r="C260" s="10">
        <v>3314</v>
      </c>
    </row>
    <row r="261" spans="1:3" ht="32.25" customHeight="1">
      <c r="A261" s="43"/>
      <c r="B261" s="21" t="s">
        <v>122</v>
      </c>
      <c r="C261" s="12">
        <f>C262+C263+C264+C265</f>
        <v>270742.7</v>
      </c>
    </row>
    <row r="262" spans="1:3" ht="28.5" customHeight="1">
      <c r="A262" s="43"/>
      <c r="B262" s="13" t="s">
        <v>105</v>
      </c>
      <c r="C262" s="10">
        <v>270742.7</v>
      </c>
    </row>
    <row r="263" spans="1:3" ht="36.75" customHeight="1">
      <c r="A263" s="43"/>
      <c r="B263" s="13" t="s">
        <v>107</v>
      </c>
      <c r="C263" s="10">
        <v>0</v>
      </c>
    </row>
    <row r="264" spans="1:3" ht="28.5" customHeight="1">
      <c r="A264" s="43"/>
      <c r="B264" s="13" t="s">
        <v>108</v>
      </c>
      <c r="C264" s="10">
        <v>0</v>
      </c>
    </row>
    <row r="265" spans="1:3" ht="32.25" customHeight="1">
      <c r="A265" s="43"/>
      <c r="B265" s="13" t="s">
        <v>109</v>
      </c>
      <c r="C265" s="10">
        <v>0</v>
      </c>
    </row>
    <row r="266" spans="1:3" ht="33" customHeight="1">
      <c r="A266" s="43"/>
      <c r="B266" s="6" t="s">
        <v>12</v>
      </c>
      <c r="C266" s="12">
        <f>C267+C268+C269+C270+C271</f>
        <v>0</v>
      </c>
    </row>
    <row r="267" spans="1:3" ht="28.5" customHeight="1">
      <c r="A267" s="43"/>
      <c r="B267" s="13" t="s">
        <v>105</v>
      </c>
      <c r="C267" s="10">
        <v>0</v>
      </c>
    </row>
    <row r="268" spans="1:3" ht="32.25" customHeight="1">
      <c r="A268" s="43"/>
      <c r="B268" s="13" t="s">
        <v>106</v>
      </c>
      <c r="C268" s="10">
        <v>0</v>
      </c>
    </row>
    <row r="269" spans="1:3" ht="37.5" customHeight="1">
      <c r="A269" s="43"/>
      <c r="B269" s="13" t="s">
        <v>107</v>
      </c>
      <c r="C269" s="10">
        <v>0</v>
      </c>
    </row>
    <row r="270" spans="1:3" ht="28.5" customHeight="1">
      <c r="A270" s="43"/>
      <c r="B270" s="13" t="s">
        <v>108</v>
      </c>
      <c r="C270" s="10">
        <v>0</v>
      </c>
    </row>
    <row r="271" spans="1:3" ht="52.5" customHeight="1">
      <c r="A271" s="43"/>
      <c r="B271" s="13" t="s">
        <v>109</v>
      </c>
      <c r="C271" s="10">
        <v>0</v>
      </c>
    </row>
    <row r="272" spans="1:3" ht="32.25" customHeight="1">
      <c r="A272" s="43"/>
      <c r="B272" s="6" t="s">
        <v>54</v>
      </c>
      <c r="C272" s="12">
        <f>C273+C274+C275</f>
        <v>199950</v>
      </c>
    </row>
    <row r="273" spans="1:3" ht="28.5" customHeight="1">
      <c r="A273" s="43"/>
      <c r="B273" s="13" t="s">
        <v>105</v>
      </c>
      <c r="C273" s="10">
        <v>199950</v>
      </c>
    </row>
    <row r="274" spans="1:3" ht="49.5" customHeight="1">
      <c r="A274" s="43"/>
      <c r="B274" s="13" t="s">
        <v>106</v>
      </c>
      <c r="C274" s="10">
        <v>0</v>
      </c>
    </row>
    <row r="275" spans="1:3" ht="49.5" customHeight="1">
      <c r="A275" s="43"/>
      <c r="B275" s="13" t="s">
        <v>109</v>
      </c>
      <c r="C275" s="10">
        <v>0</v>
      </c>
    </row>
    <row r="276" spans="1:3" ht="54.75" customHeight="1">
      <c r="A276" s="43"/>
      <c r="B276" s="6" t="s">
        <v>57</v>
      </c>
      <c r="C276" s="12">
        <f>C277+C278+C279+C280+C281+C282</f>
        <v>82380</v>
      </c>
    </row>
    <row r="277" spans="1:3" ht="28.5" customHeight="1">
      <c r="A277" s="43"/>
      <c r="B277" s="13" t="s">
        <v>123</v>
      </c>
      <c r="C277" s="10">
        <v>0</v>
      </c>
    </row>
    <row r="278" spans="1:3" ht="46.5" customHeight="1">
      <c r="A278" s="43"/>
      <c r="B278" s="13" t="s">
        <v>124</v>
      </c>
      <c r="C278" s="10">
        <v>71380</v>
      </c>
    </row>
    <row r="279" spans="1:3" ht="32.25" customHeight="1">
      <c r="A279" s="43"/>
      <c r="B279" s="13" t="s">
        <v>121</v>
      </c>
      <c r="C279" s="10">
        <v>0</v>
      </c>
    </row>
    <row r="280" spans="1:3" ht="32.25" customHeight="1">
      <c r="A280" s="43"/>
      <c r="B280" s="13" t="s">
        <v>125</v>
      </c>
      <c r="C280" s="10">
        <v>0</v>
      </c>
    </row>
    <row r="281" spans="1:3" ht="32.25" customHeight="1">
      <c r="A281" s="43"/>
      <c r="B281" s="13" t="s">
        <v>191</v>
      </c>
      <c r="C281" s="10">
        <v>11000</v>
      </c>
    </row>
    <row r="282" spans="1:3" ht="51" customHeight="1">
      <c r="A282" s="43"/>
      <c r="B282" s="13" t="s">
        <v>192</v>
      </c>
      <c r="C282" s="10">
        <v>0</v>
      </c>
    </row>
    <row r="283" spans="1:3" ht="45" customHeight="1">
      <c r="A283" s="43"/>
      <c r="B283" s="6" t="s">
        <v>56</v>
      </c>
      <c r="C283" s="12">
        <f>C284+C285+C286+C287</f>
        <v>45000</v>
      </c>
    </row>
    <row r="284" spans="1:3" ht="35.25" customHeight="1">
      <c r="A284" s="43"/>
      <c r="B284" s="13" t="s">
        <v>123</v>
      </c>
      <c r="C284" s="10">
        <v>0</v>
      </c>
    </row>
    <row r="285" spans="1:3" ht="53.25" customHeight="1">
      <c r="A285" s="43"/>
      <c r="B285" s="13" t="s">
        <v>124</v>
      </c>
      <c r="C285" s="10">
        <v>0</v>
      </c>
    </row>
    <row r="286" spans="1:3" ht="33" customHeight="1">
      <c r="A286" s="43"/>
      <c r="B286" s="13" t="s">
        <v>121</v>
      </c>
      <c r="C286" s="10">
        <v>0</v>
      </c>
    </row>
    <row r="287" spans="1:3" ht="45" customHeight="1">
      <c r="A287" s="43"/>
      <c r="B287" s="13" t="s">
        <v>125</v>
      </c>
      <c r="C287" s="10">
        <v>45000</v>
      </c>
    </row>
    <row r="288" spans="1:3" ht="28.5" customHeight="1">
      <c r="A288" s="43"/>
      <c r="B288" s="6" t="s">
        <v>22</v>
      </c>
      <c r="C288" s="12">
        <f>C289+C290+C291</f>
        <v>157412</v>
      </c>
    </row>
    <row r="289" spans="1:3" ht="28.5" customHeight="1">
      <c r="A289" s="43"/>
      <c r="B289" s="13" t="s">
        <v>105</v>
      </c>
      <c r="C289" s="10">
        <v>110738</v>
      </c>
    </row>
    <row r="290" spans="1:3" ht="31.5" customHeight="1">
      <c r="A290" s="43"/>
      <c r="B290" s="13" t="s">
        <v>107</v>
      </c>
      <c r="C290" s="10">
        <v>7200</v>
      </c>
    </row>
    <row r="291" spans="1:3" ht="31.5" customHeight="1">
      <c r="A291" s="43"/>
      <c r="B291" s="13" t="s">
        <v>109</v>
      </c>
      <c r="C291" s="10">
        <v>39474</v>
      </c>
    </row>
    <row r="292" spans="1:3" ht="28.5" customHeight="1">
      <c r="A292" s="43"/>
      <c r="B292" s="6" t="s">
        <v>16</v>
      </c>
      <c r="C292" s="14">
        <f>C293</f>
        <v>22100</v>
      </c>
    </row>
    <row r="293" spans="1:3" ht="38.25" customHeight="1">
      <c r="A293" s="43"/>
      <c r="B293" s="13" t="s">
        <v>105</v>
      </c>
      <c r="C293" s="10">
        <v>22100</v>
      </c>
    </row>
    <row r="294" spans="1:3" ht="28.5" customHeight="1">
      <c r="A294" s="43"/>
      <c r="B294" s="6" t="s">
        <v>18</v>
      </c>
      <c r="C294" s="12">
        <f>C295+C296</f>
        <v>29750</v>
      </c>
    </row>
    <row r="295" spans="1:3" ht="33.75" customHeight="1">
      <c r="A295" s="43"/>
      <c r="B295" s="13" t="s">
        <v>105</v>
      </c>
      <c r="C295" s="10">
        <v>27200</v>
      </c>
    </row>
    <row r="296" spans="1:3" ht="42" customHeight="1">
      <c r="A296" s="43"/>
      <c r="B296" s="13" t="s">
        <v>109</v>
      </c>
      <c r="C296" s="10">
        <v>2550</v>
      </c>
    </row>
    <row r="297" spans="1:3" ht="28.5" customHeight="1">
      <c r="A297" s="43"/>
      <c r="B297" s="6" t="s">
        <v>15</v>
      </c>
      <c r="C297" s="12">
        <f>C298</f>
        <v>237584.47</v>
      </c>
    </row>
    <row r="298" spans="1:3" ht="33" customHeight="1">
      <c r="A298" s="43"/>
      <c r="B298" s="13" t="s">
        <v>105</v>
      </c>
      <c r="C298" s="10">
        <v>237584.47</v>
      </c>
    </row>
    <row r="299" spans="1:3" ht="33.75" customHeight="1">
      <c r="A299" s="43"/>
      <c r="B299" s="6" t="s">
        <v>126</v>
      </c>
      <c r="C299" s="12">
        <f>C300+C301+C302</f>
        <v>624125.34</v>
      </c>
    </row>
    <row r="300" spans="1:3" ht="28.5" customHeight="1">
      <c r="A300" s="43"/>
      <c r="B300" s="13" t="s">
        <v>105</v>
      </c>
      <c r="C300" s="10">
        <v>586355.73</v>
      </c>
    </row>
    <row r="301" spans="1:3" ht="35.25" customHeight="1">
      <c r="A301" s="43"/>
      <c r="B301" s="13" t="s">
        <v>106</v>
      </c>
      <c r="C301" s="10">
        <v>0</v>
      </c>
    </row>
    <row r="302" spans="1:3" ht="48.75" customHeight="1">
      <c r="A302" s="43"/>
      <c r="B302" s="13" t="s">
        <v>109</v>
      </c>
      <c r="C302" s="10">
        <v>37769.61</v>
      </c>
    </row>
    <row r="303" spans="1:3" ht="38.25" customHeight="1">
      <c r="A303" s="43"/>
      <c r="B303" s="6" t="s">
        <v>127</v>
      </c>
      <c r="C303" s="12">
        <f>C304+C305+C306+C307+C308</f>
        <v>99100</v>
      </c>
    </row>
    <row r="304" spans="1:3" ht="35.25" customHeight="1">
      <c r="A304" s="43"/>
      <c r="B304" s="13" t="s">
        <v>123</v>
      </c>
      <c r="C304" s="10">
        <v>0</v>
      </c>
    </row>
    <row r="305" spans="1:3" ht="35.25" customHeight="1">
      <c r="A305" s="43"/>
      <c r="B305" s="13" t="s">
        <v>124</v>
      </c>
      <c r="C305" s="10">
        <v>0</v>
      </c>
    </row>
    <row r="306" spans="1:3" ht="35.25" customHeight="1">
      <c r="A306" s="43"/>
      <c r="B306" s="13" t="s">
        <v>121</v>
      </c>
      <c r="C306" s="10">
        <v>99100</v>
      </c>
    </row>
    <row r="307" spans="1:3" ht="35.25" customHeight="1">
      <c r="A307" s="43"/>
      <c r="B307" s="13" t="s">
        <v>125</v>
      </c>
      <c r="C307" s="10">
        <v>0</v>
      </c>
    </row>
    <row r="308" spans="1:3" ht="35.25" customHeight="1">
      <c r="A308" s="43"/>
      <c r="B308" s="13" t="s">
        <v>192</v>
      </c>
      <c r="C308" s="10">
        <v>0</v>
      </c>
    </row>
    <row r="309" spans="1:3" ht="45" customHeight="1">
      <c r="A309" s="43"/>
      <c r="B309" s="6" t="s">
        <v>104</v>
      </c>
      <c r="C309" s="12">
        <f>C310</f>
        <v>120020</v>
      </c>
    </row>
    <row r="310" spans="1:3" ht="33" customHeight="1">
      <c r="A310" s="43"/>
      <c r="B310" s="13" t="s">
        <v>105</v>
      </c>
      <c r="C310" s="10">
        <v>120020</v>
      </c>
    </row>
    <row r="311" spans="1:3" ht="28.5" customHeight="1">
      <c r="A311" s="43"/>
      <c r="B311" s="6" t="s">
        <v>72</v>
      </c>
      <c r="C311" s="12">
        <f>C312</f>
        <v>33439.24</v>
      </c>
    </row>
    <row r="312" spans="1:3" ht="33" customHeight="1">
      <c r="A312" s="43"/>
      <c r="B312" s="13" t="s">
        <v>105</v>
      </c>
      <c r="C312" s="10">
        <v>33439.24</v>
      </c>
    </row>
    <row r="313" spans="1:3" ht="39" customHeight="1">
      <c r="A313" s="43"/>
      <c r="B313" s="6" t="s">
        <v>128</v>
      </c>
      <c r="C313" s="12">
        <f>C314+C315</f>
        <v>143295.69</v>
      </c>
    </row>
    <row r="314" spans="1:3" ht="30.75" customHeight="1">
      <c r="A314" s="43"/>
      <c r="B314" s="13" t="s">
        <v>105</v>
      </c>
      <c r="C314" s="10">
        <v>100685.71</v>
      </c>
    </row>
    <row r="315" spans="1:3" ht="30.75" customHeight="1">
      <c r="A315" s="43"/>
      <c r="B315" s="13" t="s">
        <v>109</v>
      </c>
      <c r="C315" s="10">
        <v>42609.98</v>
      </c>
    </row>
    <row r="316" spans="1:3" ht="48" customHeight="1">
      <c r="A316" s="43"/>
      <c r="B316" s="6" t="s">
        <v>5</v>
      </c>
      <c r="C316" s="12">
        <f>C239+C244+C248+C251+C258+C261+C266+C272+C276+C283+C288+C292+C297+C294+C299+C303+C309+C311+C313</f>
        <v>7327347.080000001</v>
      </c>
    </row>
    <row r="317" spans="1:3" ht="35.25" customHeight="1">
      <c r="A317" s="35" t="s">
        <v>193</v>
      </c>
      <c r="B317" s="13" t="s">
        <v>8</v>
      </c>
      <c r="C317" s="10">
        <v>0</v>
      </c>
    </row>
    <row r="318" spans="1:3" ht="54" customHeight="1">
      <c r="A318" s="36"/>
      <c r="B318" s="13" t="s">
        <v>67</v>
      </c>
      <c r="C318" s="10">
        <v>0</v>
      </c>
    </row>
    <row r="319" spans="1:3" ht="43.5" customHeight="1">
      <c r="A319" s="36"/>
      <c r="B319" s="6" t="s">
        <v>5</v>
      </c>
      <c r="C319" s="12">
        <f>C318+C317</f>
        <v>0</v>
      </c>
    </row>
    <row r="320" spans="1:3" ht="34.5" customHeight="1">
      <c r="A320" s="35" t="s">
        <v>194</v>
      </c>
      <c r="B320" s="6" t="s">
        <v>12</v>
      </c>
      <c r="C320" s="10">
        <v>57024.5</v>
      </c>
    </row>
    <row r="321" spans="1:3" ht="51.75" customHeight="1">
      <c r="A321" s="36"/>
      <c r="B321" s="6" t="s">
        <v>5</v>
      </c>
      <c r="C321" s="12">
        <f>C320</f>
        <v>57024.5</v>
      </c>
    </row>
    <row r="322" spans="1:3" ht="42" customHeight="1">
      <c r="A322" s="29" t="s">
        <v>195</v>
      </c>
      <c r="B322" s="13" t="s">
        <v>57</v>
      </c>
      <c r="C322" s="10">
        <v>0</v>
      </c>
    </row>
    <row r="323" spans="1:3" ht="36" customHeight="1">
      <c r="A323" s="30"/>
      <c r="B323" s="13" t="s">
        <v>56</v>
      </c>
      <c r="C323" s="10">
        <v>21000</v>
      </c>
    </row>
    <row r="324" spans="1:3" ht="35.25" customHeight="1">
      <c r="A324" s="30"/>
      <c r="B324" s="13" t="s">
        <v>127</v>
      </c>
      <c r="C324" s="10">
        <v>0</v>
      </c>
    </row>
    <row r="325" spans="1:3" ht="42" customHeight="1">
      <c r="A325" s="31"/>
      <c r="B325" s="6" t="s">
        <v>5</v>
      </c>
      <c r="C325" s="12">
        <f>C323+C322+C324</f>
        <v>21000</v>
      </c>
    </row>
    <row r="326" spans="1:3" ht="53.25" customHeight="1">
      <c r="A326" s="37" t="s">
        <v>196</v>
      </c>
      <c r="B326" s="6" t="s">
        <v>75</v>
      </c>
      <c r="C326" s="12">
        <f>C327+C328+C329+C330+C331+C332+C333+C334+C335+C336+C337+C338+C339+C340</f>
        <v>2514287.6800000002</v>
      </c>
    </row>
    <row r="327" spans="1:3" ht="30.75" customHeight="1">
      <c r="A327" s="38"/>
      <c r="B327" s="13" t="s">
        <v>129</v>
      </c>
      <c r="C327" s="10">
        <v>261112.1</v>
      </c>
    </row>
    <row r="328" spans="1:3" ht="30.75" customHeight="1">
      <c r="A328" s="38"/>
      <c r="B328" s="13" t="s">
        <v>130</v>
      </c>
      <c r="C328" s="10">
        <v>11376.4</v>
      </c>
    </row>
    <row r="329" spans="1:3" ht="30.75" customHeight="1">
      <c r="A329" s="38"/>
      <c r="B329" s="13" t="s">
        <v>131</v>
      </c>
      <c r="C329" s="10">
        <v>0</v>
      </c>
    </row>
    <row r="330" spans="1:3" ht="30.75" customHeight="1">
      <c r="A330" s="38"/>
      <c r="B330" s="13" t="s">
        <v>132</v>
      </c>
      <c r="C330" s="10">
        <v>0</v>
      </c>
    </row>
    <row r="331" spans="1:3" ht="30.75" customHeight="1">
      <c r="A331" s="38"/>
      <c r="B331" s="13" t="s">
        <v>133</v>
      </c>
      <c r="C331" s="10">
        <v>0</v>
      </c>
    </row>
    <row r="332" spans="1:3" ht="36.75" customHeight="1">
      <c r="A332" s="38"/>
      <c r="B332" s="13" t="s">
        <v>134</v>
      </c>
      <c r="C332" s="10">
        <v>486074.62</v>
      </c>
    </row>
    <row r="333" spans="1:3" ht="30.75" customHeight="1">
      <c r="A333" s="38"/>
      <c r="B333" s="13" t="s">
        <v>135</v>
      </c>
      <c r="C333" s="10">
        <v>18981.89</v>
      </c>
    </row>
    <row r="334" spans="1:3" ht="53.25" customHeight="1">
      <c r="A334" s="38"/>
      <c r="B334" s="13" t="s">
        <v>136</v>
      </c>
      <c r="C334" s="10">
        <v>0</v>
      </c>
    </row>
    <row r="335" spans="1:3" ht="51.75" customHeight="1">
      <c r="A335" s="38"/>
      <c r="B335" s="13" t="s">
        <v>137</v>
      </c>
      <c r="C335" s="10">
        <v>1008590.79</v>
      </c>
    </row>
    <row r="336" spans="1:3" ht="51" customHeight="1">
      <c r="A336" s="38"/>
      <c r="B336" s="13" t="s">
        <v>138</v>
      </c>
      <c r="C336" s="10">
        <v>8377.6</v>
      </c>
    </row>
    <row r="337" spans="1:3" ht="37.5" customHeight="1">
      <c r="A337" s="38"/>
      <c r="B337" s="13" t="s">
        <v>139</v>
      </c>
      <c r="C337" s="10">
        <v>11201.7</v>
      </c>
    </row>
    <row r="338" spans="1:3" ht="42" customHeight="1">
      <c r="A338" s="38"/>
      <c r="B338" s="13" t="s">
        <v>140</v>
      </c>
      <c r="C338" s="10">
        <v>143000</v>
      </c>
    </row>
    <row r="339" spans="1:3" ht="41.25" customHeight="1">
      <c r="A339" s="38"/>
      <c r="B339" s="13" t="s">
        <v>141</v>
      </c>
      <c r="C339" s="10">
        <v>438252.58</v>
      </c>
    </row>
    <row r="340" spans="1:3" ht="42.75" customHeight="1">
      <c r="A340" s="38"/>
      <c r="B340" s="13" t="s">
        <v>142</v>
      </c>
      <c r="C340" s="10">
        <v>127320</v>
      </c>
    </row>
    <row r="341" spans="1:3" ht="31.5" customHeight="1">
      <c r="A341" s="38"/>
      <c r="B341" s="6" t="s">
        <v>53</v>
      </c>
      <c r="C341" s="12">
        <f>C342+C343+C344+C345+C346+C347+C348+C349+C350+C351+C352+C353+C354+C355</f>
        <v>953493.17</v>
      </c>
    </row>
    <row r="342" spans="1:3" ht="30.75" customHeight="1">
      <c r="A342" s="38"/>
      <c r="B342" s="13" t="s">
        <v>129</v>
      </c>
      <c r="C342" s="10">
        <v>99332.3</v>
      </c>
    </row>
    <row r="343" spans="1:3" ht="38.25" customHeight="1">
      <c r="A343" s="38"/>
      <c r="B343" s="13" t="s">
        <v>130</v>
      </c>
      <c r="C343" s="10">
        <v>48864.97</v>
      </c>
    </row>
    <row r="344" spans="1:3" ht="26.25" customHeight="1">
      <c r="A344" s="38"/>
      <c r="B344" s="13" t="s">
        <v>131</v>
      </c>
      <c r="C344" s="10">
        <v>100025.25</v>
      </c>
    </row>
    <row r="345" spans="1:3" ht="26.25" customHeight="1">
      <c r="A345" s="38"/>
      <c r="B345" s="13" t="s">
        <v>132</v>
      </c>
      <c r="C345" s="10">
        <v>0</v>
      </c>
    </row>
    <row r="346" spans="1:3">
      <c r="A346" s="38"/>
      <c r="B346" s="13" t="s">
        <v>133</v>
      </c>
      <c r="C346" s="10">
        <v>2971.43</v>
      </c>
    </row>
    <row r="347" spans="1:3" ht="45" customHeight="1">
      <c r="A347" s="38"/>
      <c r="B347" s="13" t="s">
        <v>134</v>
      </c>
      <c r="C347" s="10">
        <v>152438.1</v>
      </c>
    </row>
    <row r="348" spans="1:3" ht="26.25" customHeight="1">
      <c r="A348" s="38"/>
      <c r="B348" s="13" t="s">
        <v>135</v>
      </c>
      <c r="C348" s="10">
        <v>25634</v>
      </c>
    </row>
    <row r="349" spans="1:3" ht="54" customHeight="1">
      <c r="A349" s="38"/>
      <c r="B349" s="13" t="s">
        <v>136</v>
      </c>
      <c r="C349" s="10">
        <v>0</v>
      </c>
    </row>
    <row r="350" spans="1:3" ht="50.25" customHeight="1">
      <c r="A350" s="38"/>
      <c r="B350" s="13" t="s">
        <v>137</v>
      </c>
      <c r="C350" s="10">
        <v>101690</v>
      </c>
    </row>
    <row r="351" spans="1:3" ht="53.25" customHeight="1">
      <c r="A351" s="38"/>
      <c r="B351" s="13" t="s">
        <v>138</v>
      </c>
      <c r="C351" s="10">
        <v>50037.120000000003</v>
      </c>
    </row>
    <row r="352" spans="1:3" ht="42" customHeight="1">
      <c r="A352" s="38"/>
      <c r="B352" s="13" t="s">
        <v>139</v>
      </c>
      <c r="C352" s="10">
        <v>62500</v>
      </c>
    </row>
    <row r="353" spans="1:3" ht="43.5" customHeight="1">
      <c r="A353" s="38"/>
      <c r="B353" s="13" t="s">
        <v>140</v>
      </c>
      <c r="C353" s="10">
        <v>310000</v>
      </c>
    </row>
    <row r="354" spans="1:3" ht="41.25" customHeight="1">
      <c r="A354" s="38"/>
      <c r="B354" s="13" t="s">
        <v>141</v>
      </c>
      <c r="C354" s="10">
        <v>0</v>
      </c>
    </row>
    <row r="355" spans="1:3" ht="43.5" customHeight="1">
      <c r="A355" s="38"/>
      <c r="B355" s="13" t="s">
        <v>142</v>
      </c>
      <c r="C355" s="10">
        <v>0</v>
      </c>
    </row>
    <row r="356" spans="1:3" ht="33" customHeight="1">
      <c r="A356" s="38"/>
      <c r="B356" s="6" t="s">
        <v>64</v>
      </c>
      <c r="C356" s="12">
        <f>C357+C358+C359+C360+C361+C362+C363+C364+C365+C366+C367+C368+C369+C370</f>
        <v>1664045.0999999999</v>
      </c>
    </row>
    <row r="357" spans="1:3" ht="34.5" customHeight="1">
      <c r="A357" s="38"/>
      <c r="B357" s="13" t="s">
        <v>129</v>
      </c>
      <c r="C357" s="10">
        <v>187489.29</v>
      </c>
    </row>
    <row r="358" spans="1:3" ht="36" customHeight="1">
      <c r="A358" s="38"/>
      <c r="B358" s="13" t="s">
        <v>130</v>
      </c>
      <c r="C358" s="10">
        <v>16957.5</v>
      </c>
    </row>
    <row r="359" spans="1:3" ht="29.25" customHeight="1">
      <c r="A359" s="38"/>
      <c r="B359" s="13" t="s">
        <v>131</v>
      </c>
      <c r="C359" s="10">
        <v>151087.70000000001</v>
      </c>
    </row>
    <row r="360" spans="1:3" ht="31.5" customHeight="1">
      <c r="A360" s="38"/>
      <c r="B360" s="13" t="s">
        <v>132</v>
      </c>
      <c r="C360" s="10">
        <v>0</v>
      </c>
    </row>
    <row r="361" spans="1:3" ht="31.5" customHeight="1">
      <c r="A361" s="38"/>
      <c r="B361" s="13" t="s">
        <v>133</v>
      </c>
      <c r="C361" s="10">
        <v>14470</v>
      </c>
    </row>
    <row r="362" spans="1:3" ht="42" customHeight="1">
      <c r="A362" s="38"/>
      <c r="B362" s="13" t="s">
        <v>134</v>
      </c>
      <c r="C362" s="10">
        <v>216563.28</v>
      </c>
    </row>
    <row r="363" spans="1:3" ht="54.75" customHeight="1">
      <c r="A363" s="38"/>
      <c r="B363" s="13" t="s">
        <v>136</v>
      </c>
      <c r="C363" s="10">
        <v>11772.1</v>
      </c>
    </row>
    <row r="364" spans="1:3" ht="51" customHeight="1">
      <c r="A364" s="38"/>
      <c r="B364" s="13" t="s">
        <v>137</v>
      </c>
      <c r="C364" s="10">
        <v>288127.32</v>
      </c>
    </row>
    <row r="365" spans="1:3" ht="71.25" customHeight="1">
      <c r="A365" s="38"/>
      <c r="B365" s="13" t="s">
        <v>143</v>
      </c>
      <c r="C365" s="10">
        <v>490000</v>
      </c>
    </row>
    <row r="366" spans="1:3" ht="52.5" customHeight="1">
      <c r="A366" s="38"/>
      <c r="B366" s="13" t="s">
        <v>138</v>
      </c>
      <c r="C366" s="10">
        <v>132577.91</v>
      </c>
    </row>
    <row r="367" spans="1:3" ht="48.75" customHeight="1">
      <c r="A367" s="38"/>
      <c r="B367" s="6" t="s">
        <v>139</v>
      </c>
      <c r="C367" s="10">
        <v>0</v>
      </c>
    </row>
    <row r="368" spans="1:3" ht="41.25" customHeight="1">
      <c r="A368" s="38"/>
      <c r="B368" s="13" t="s">
        <v>140</v>
      </c>
      <c r="C368" s="10">
        <v>155000</v>
      </c>
    </row>
    <row r="369" spans="1:3" ht="38.25" customHeight="1">
      <c r="A369" s="38"/>
      <c r="B369" s="13" t="s">
        <v>141</v>
      </c>
      <c r="C369" s="10">
        <v>0</v>
      </c>
    </row>
    <row r="370" spans="1:3" ht="48.75" customHeight="1">
      <c r="A370" s="38"/>
      <c r="B370" s="13" t="s">
        <v>142</v>
      </c>
      <c r="C370" s="10">
        <v>0</v>
      </c>
    </row>
    <row r="371" spans="1:3" ht="40.5" customHeight="1">
      <c r="A371" s="38"/>
      <c r="B371" s="6" t="s">
        <v>54</v>
      </c>
      <c r="C371" s="12">
        <f>C372+C373+C374+C375+C376+C377+C378</f>
        <v>268749.84999999998</v>
      </c>
    </row>
    <row r="372" spans="1:3" ht="33" customHeight="1">
      <c r="A372" s="38"/>
      <c r="B372" s="13" t="s">
        <v>129</v>
      </c>
      <c r="C372" s="10">
        <v>65701.600000000006</v>
      </c>
    </row>
    <row r="373" spans="1:3" ht="36" customHeight="1">
      <c r="A373" s="38"/>
      <c r="B373" s="13" t="s">
        <v>130</v>
      </c>
      <c r="C373" s="10">
        <v>0</v>
      </c>
    </row>
    <row r="374" spans="1:3" ht="33.75" customHeight="1">
      <c r="A374" s="38"/>
      <c r="B374" s="13" t="s">
        <v>131</v>
      </c>
      <c r="C374" s="10">
        <v>51449.7</v>
      </c>
    </row>
    <row r="375" spans="1:3" ht="33.75" customHeight="1">
      <c r="A375" s="38"/>
      <c r="B375" s="13" t="s">
        <v>132</v>
      </c>
      <c r="C375" s="10">
        <v>137070.54999999999</v>
      </c>
    </row>
    <row r="376" spans="1:3" ht="33.75" customHeight="1">
      <c r="A376" s="38"/>
      <c r="B376" s="13" t="s">
        <v>133</v>
      </c>
      <c r="C376" s="10">
        <v>14528</v>
      </c>
    </row>
    <row r="377" spans="1:3" ht="33.75" customHeight="1">
      <c r="A377" s="38"/>
      <c r="B377" s="13" t="s">
        <v>135</v>
      </c>
      <c r="C377" s="10">
        <v>0</v>
      </c>
    </row>
    <row r="378" spans="1:3" ht="43.5" customHeight="1">
      <c r="A378" s="38"/>
      <c r="B378" s="13" t="s">
        <v>138</v>
      </c>
      <c r="C378" s="10">
        <v>0</v>
      </c>
    </row>
    <row r="379" spans="1:3" ht="36" customHeight="1">
      <c r="A379" s="38"/>
      <c r="B379" s="6" t="s">
        <v>66</v>
      </c>
      <c r="C379" s="12">
        <f>C380+C381</f>
        <v>11230.66</v>
      </c>
    </row>
    <row r="380" spans="1:3" ht="36" customHeight="1">
      <c r="A380" s="38"/>
      <c r="B380" s="13" t="s">
        <v>129</v>
      </c>
      <c r="C380" s="10">
        <v>5630.66</v>
      </c>
    </row>
    <row r="381" spans="1:3" ht="27.75" customHeight="1">
      <c r="A381" s="38"/>
      <c r="B381" s="13" t="s">
        <v>131</v>
      </c>
      <c r="C381" s="10">
        <v>5600</v>
      </c>
    </row>
    <row r="382" spans="1:3" ht="34.5" customHeight="1">
      <c r="A382" s="38"/>
      <c r="B382" s="6" t="s">
        <v>12</v>
      </c>
      <c r="C382" s="12">
        <f>C383+C384+C385+C386+C387</f>
        <v>479817.75</v>
      </c>
    </row>
    <row r="383" spans="1:3" ht="30.75" customHeight="1">
      <c r="A383" s="38"/>
      <c r="B383" s="13" t="s">
        <v>130</v>
      </c>
      <c r="C383" s="10">
        <v>79265.899999999994</v>
      </c>
    </row>
    <row r="384" spans="1:3" ht="27.75" customHeight="1">
      <c r="A384" s="38"/>
      <c r="B384" s="13" t="s">
        <v>131</v>
      </c>
      <c r="C384" s="10">
        <v>143290</v>
      </c>
    </row>
    <row r="385" spans="1:3" ht="27.75" customHeight="1">
      <c r="A385" s="38"/>
      <c r="B385" s="13" t="s">
        <v>132</v>
      </c>
      <c r="C385" s="10">
        <v>197000</v>
      </c>
    </row>
    <row r="386" spans="1:3" ht="30.75" customHeight="1">
      <c r="A386" s="38"/>
      <c r="B386" s="13" t="s">
        <v>133</v>
      </c>
      <c r="C386" s="10">
        <v>39300</v>
      </c>
    </row>
    <row r="387" spans="1:3" ht="60.75" customHeight="1">
      <c r="A387" s="38"/>
      <c r="B387" s="13" t="s">
        <v>138</v>
      </c>
      <c r="C387" s="10">
        <v>20961.849999999999</v>
      </c>
    </row>
    <row r="388" spans="1:3" ht="39" customHeight="1">
      <c r="A388" s="38"/>
      <c r="B388" s="6" t="s">
        <v>56</v>
      </c>
      <c r="C388" s="12">
        <f>C389+C390+C391</f>
        <v>73860.62</v>
      </c>
    </row>
    <row r="389" spans="1:3" ht="50.25" customHeight="1">
      <c r="A389" s="38"/>
      <c r="B389" s="13" t="s">
        <v>144</v>
      </c>
      <c r="C389" s="10">
        <v>73521.47</v>
      </c>
    </row>
    <row r="390" spans="1:3" ht="36" customHeight="1">
      <c r="A390" s="38"/>
      <c r="B390" s="13" t="s">
        <v>135</v>
      </c>
      <c r="C390" s="10">
        <v>0</v>
      </c>
    </row>
    <row r="391" spans="1:3" ht="50.25" customHeight="1">
      <c r="A391" s="38"/>
      <c r="B391" s="13" t="s">
        <v>145</v>
      </c>
      <c r="C391" s="10">
        <v>339.15</v>
      </c>
    </row>
    <row r="392" spans="1:3" ht="39" customHeight="1">
      <c r="A392" s="38"/>
      <c r="B392" s="6" t="s">
        <v>119</v>
      </c>
      <c r="C392" s="12">
        <f>C393</f>
        <v>0</v>
      </c>
    </row>
    <row r="393" spans="1:3" ht="30.75" customHeight="1">
      <c r="A393" s="38"/>
      <c r="B393" s="13" t="s">
        <v>135</v>
      </c>
      <c r="C393" s="10">
        <v>0</v>
      </c>
    </row>
    <row r="394" spans="1:3" ht="41.25" customHeight="1">
      <c r="A394" s="38"/>
      <c r="B394" s="21" t="s">
        <v>122</v>
      </c>
      <c r="C394" s="12">
        <f>C395+C396</f>
        <v>0</v>
      </c>
    </row>
    <row r="395" spans="1:3" ht="30.75" customHeight="1">
      <c r="A395" s="38"/>
      <c r="B395" s="13" t="s">
        <v>129</v>
      </c>
      <c r="C395" s="10">
        <v>0</v>
      </c>
    </row>
    <row r="396" spans="1:3" ht="30.75" customHeight="1">
      <c r="A396" s="38"/>
      <c r="B396" s="13" t="s">
        <v>131</v>
      </c>
      <c r="C396" s="10">
        <v>0</v>
      </c>
    </row>
    <row r="397" spans="1:3" ht="30.75" customHeight="1">
      <c r="A397" s="38"/>
      <c r="B397" s="6" t="s">
        <v>22</v>
      </c>
      <c r="C397" s="12">
        <f>C398+C399+C400+C401+C402+C403+C404+C405+C406+C407+C408+C409+C410+C411+C412+C413</f>
        <v>2719034.2</v>
      </c>
    </row>
    <row r="398" spans="1:3" ht="29.25" customHeight="1">
      <c r="A398" s="38"/>
      <c r="B398" s="13" t="s">
        <v>129</v>
      </c>
      <c r="C398" s="10">
        <v>22953.89</v>
      </c>
    </row>
    <row r="399" spans="1:3" ht="33.75" customHeight="1">
      <c r="A399" s="38"/>
      <c r="B399" s="13" t="s">
        <v>130</v>
      </c>
      <c r="C399" s="10">
        <v>0</v>
      </c>
    </row>
    <row r="400" spans="1:3" ht="32.25" customHeight="1">
      <c r="A400" s="38"/>
      <c r="B400" s="13" t="s">
        <v>131</v>
      </c>
      <c r="C400" s="10">
        <v>0</v>
      </c>
    </row>
    <row r="401" spans="1:3" ht="27.75" customHeight="1">
      <c r="A401" s="38"/>
      <c r="B401" s="13" t="s">
        <v>132</v>
      </c>
      <c r="C401" s="10">
        <v>0</v>
      </c>
    </row>
    <row r="402" spans="1:3" ht="36" customHeight="1">
      <c r="A402" s="38"/>
      <c r="B402" s="13" t="s">
        <v>133</v>
      </c>
      <c r="C402" s="10">
        <v>0</v>
      </c>
    </row>
    <row r="403" spans="1:3" ht="36" customHeight="1">
      <c r="A403" s="38"/>
      <c r="B403" s="13" t="s">
        <v>134</v>
      </c>
      <c r="C403" s="10">
        <v>662868.39</v>
      </c>
    </row>
    <row r="404" spans="1:3" ht="34.5" customHeight="1">
      <c r="A404" s="38"/>
      <c r="B404" s="13" t="s">
        <v>144</v>
      </c>
      <c r="C404" s="10">
        <v>69327.31</v>
      </c>
    </row>
    <row r="405" spans="1:3" ht="30.75" customHeight="1">
      <c r="A405" s="38"/>
      <c r="B405" s="13" t="s">
        <v>135</v>
      </c>
      <c r="C405" s="10">
        <v>22983.7</v>
      </c>
    </row>
    <row r="406" spans="1:3" ht="33" customHeight="1">
      <c r="A406" s="38"/>
      <c r="B406" s="13" t="s">
        <v>145</v>
      </c>
      <c r="C406" s="10">
        <v>0</v>
      </c>
    </row>
    <row r="407" spans="1:3" ht="48" customHeight="1">
      <c r="A407" s="38"/>
      <c r="B407" s="13" t="s">
        <v>136</v>
      </c>
      <c r="C407" s="10">
        <v>63619.42</v>
      </c>
    </row>
    <row r="408" spans="1:3" ht="48" customHeight="1">
      <c r="A408" s="38"/>
      <c r="B408" s="13" t="s">
        <v>137</v>
      </c>
      <c r="C408" s="10">
        <v>1875111.76</v>
      </c>
    </row>
    <row r="409" spans="1:3" ht="46.5" customHeight="1">
      <c r="A409" s="38"/>
      <c r="B409" s="13" t="s">
        <v>138</v>
      </c>
      <c r="C409" s="10">
        <v>2169.73</v>
      </c>
    </row>
    <row r="410" spans="1:3" ht="42.75" customHeight="1">
      <c r="A410" s="38"/>
      <c r="B410" s="13" t="s">
        <v>139</v>
      </c>
      <c r="C410" s="10">
        <v>0</v>
      </c>
    </row>
    <row r="411" spans="1:3" ht="32.25" customHeight="1">
      <c r="A411" s="38"/>
      <c r="B411" s="13" t="s">
        <v>140</v>
      </c>
      <c r="C411" s="10">
        <v>0</v>
      </c>
    </row>
    <row r="412" spans="1:3" ht="35.25" customHeight="1">
      <c r="A412" s="38"/>
      <c r="B412" s="13" t="s">
        <v>141</v>
      </c>
      <c r="C412" s="10">
        <v>0</v>
      </c>
    </row>
    <row r="413" spans="1:3" ht="35.25" customHeight="1">
      <c r="A413" s="38"/>
      <c r="B413" s="13" t="s">
        <v>142</v>
      </c>
      <c r="C413" s="10">
        <v>0</v>
      </c>
    </row>
    <row r="414" spans="1:3" ht="30.75" customHeight="1">
      <c r="A414" s="38"/>
      <c r="B414" s="6" t="s">
        <v>72</v>
      </c>
      <c r="C414" s="12">
        <f>C415+C416+C417+C418+C419+C420+C421+C422+C423+C424+C425+C426</f>
        <v>2755919.4299999997</v>
      </c>
    </row>
    <row r="415" spans="1:3" ht="32.25" customHeight="1">
      <c r="A415" s="38"/>
      <c r="B415" s="13" t="s">
        <v>129</v>
      </c>
      <c r="C415" s="10">
        <v>16481.04</v>
      </c>
    </row>
    <row r="416" spans="1:3" ht="38.25" customHeight="1">
      <c r="A416" s="38"/>
      <c r="B416" s="13" t="s">
        <v>130</v>
      </c>
      <c r="C416" s="10">
        <v>0</v>
      </c>
    </row>
    <row r="417" spans="1:3" ht="33" customHeight="1">
      <c r="A417" s="38"/>
      <c r="B417" s="13" t="s">
        <v>131</v>
      </c>
      <c r="C417" s="10">
        <v>40318.800000000003</v>
      </c>
    </row>
    <row r="418" spans="1:3" ht="36.75" customHeight="1">
      <c r="A418" s="38"/>
      <c r="B418" s="13" t="s">
        <v>132</v>
      </c>
      <c r="C418" s="10">
        <v>28797.5</v>
      </c>
    </row>
    <row r="419" spans="1:3" ht="42" customHeight="1">
      <c r="A419" s="38"/>
      <c r="B419" s="13" t="s">
        <v>133</v>
      </c>
      <c r="C419" s="10">
        <v>0</v>
      </c>
    </row>
    <row r="420" spans="1:3" ht="38.25" customHeight="1">
      <c r="A420" s="38"/>
      <c r="B420" s="13" t="s">
        <v>134</v>
      </c>
      <c r="C420" s="10">
        <v>769001.45</v>
      </c>
    </row>
    <row r="421" spans="1:3" ht="34.5" customHeight="1">
      <c r="A421" s="38"/>
      <c r="B421" s="13" t="s">
        <v>144</v>
      </c>
      <c r="C421" s="10">
        <v>0</v>
      </c>
    </row>
    <row r="422" spans="1:3" ht="30.75" customHeight="1">
      <c r="A422" s="38"/>
      <c r="B422" s="13" t="s">
        <v>135</v>
      </c>
      <c r="C422" s="10">
        <v>0</v>
      </c>
    </row>
    <row r="423" spans="1:3" ht="46.5" customHeight="1">
      <c r="A423" s="38"/>
      <c r="B423" s="13" t="s">
        <v>136</v>
      </c>
      <c r="C423" s="10">
        <v>39000</v>
      </c>
    </row>
    <row r="424" spans="1:3" ht="75.75" customHeight="1">
      <c r="A424" s="38"/>
      <c r="B424" s="13" t="s">
        <v>137</v>
      </c>
      <c r="C424" s="10">
        <v>1853533.14</v>
      </c>
    </row>
    <row r="425" spans="1:3" ht="46.5" customHeight="1">
      <c r="A425" s="38"/>
      <c r="B425" s="13" t="s">
        <v>138</v>
      </c>
      <c r="C425" s="10">
        <v>0</v>
      </c>
    </row>
    <row r="426" spans="1:3" ht="41.25" customHeight="1">
      <c r="A426" s="38"/>
      <c r="B426" s="13" t="s">
        <v>139</v>
      </c>
      <c r="C426" s="10">
        <v>8787.5</v>
      </c>
    </row>
    <row r="427" spans="1:3" ht="30.75" customHeight="1">
      <c r="A427" s="38"/>
      <c r="B427" s="6" t="s">
        <v>126</v>
      </c>
      <c r="C427" s="12">
        <f>C428+C429+C430+C431+C432+C433+C434+C435+C436+C437+C438+C439+C440+C441</f>
        <v>1071888.95</v>
      </c>
    </row>
    <row r="428" spans="1:3" ht="35.25" customHeight="1">
      <c r="A428" s="38"/>
      <c r="B428" s="13" t="s">
        <v>129</v>
      </c>
      <c r="C428" s="10">
        <v>9368.8700000000008</v>
      </c>
    </row>
    <row r="429" spans="1:3" ht="32.25" customHeight="1">
      <c r="A429" s="38"/>
      <c r="B429" s="13" t="s">
        <v>131</v>
      </c>
      <c r="C429" s="10">
        <v>0</v>
      </c>
    </row>
    <row r="430" spans="1:3" ht="32.25" customHeight="1">
      <c r="A430" s="38"/>
      <c r="B430" s="13" t="s">
        <v>132</v>
      </c>
      <c r="C430" s="10">
        <v>0</v>
      </c>
    </row>
    <row r="431" spans="1:3" ht="39.75" customHeight="1">
      <c r="A431" s="38"/>
      <c r="B431" s="13" t="s">
        <v>133</v>
      </c>
      <c r="C431" s="10">
        <v>0</v>
      </c>
    </row>
    <row r="432" spans="1:3" ht="36" customHeight="1">
      <c r="A432" s="38"/>
      <c r="B432" s="13" t="s">
        <v>134</v>
      </c>
      <c r="C432" s="10">
        <v>392773.16</v>
      </c>
    </row>
    <row r="433" spans="1:3" ht="34.5" customHeight="1">
      <c r="A433" s="38"/>
      <c r="B433" s="13" t="s">
        <v>144</v>
      </c>
      <c r="C433" s="10">
        <v>12641.69</v>
      </c>
    </row>
    <row r="434" spans="1:3" ht="30.75" customHeight="1">
      <c r="A434" s="38"/>
      <c r="B434" s="13" t="s">
        <v>135</v>
      </c>
      <c r="C434" s="10">
        <v>25796.76</v>
      </c>
    </row>
    <row r="435" spans="1:3" ht="33" customHeight="1">
      <c r="A435" s="38"/>
      <c r="B435" s="13" t="s">
        <v>145</v>
      </c>
      <c r="C435" s="10">
        <v>0</v>
      </c>
    </row>
    <row r="436" spans="1:3" ht="60.75" customHeight="1">
      <c r="A436" s="38"/>
      <c r="B436" s="13" t="s">
        <v>136</v>
      </c>
      <c r="C436" s="10">
        <v>0</v>
      </c>
    </row>
    <row r="437" spans="1:3" ht="53.25" customHeight="1">
      <c r="A437" s="38"/>
      <c r="B437" s="13" t="s">
        <v>137</v>
      </c>
      <c r="C437" s="10">
        <v>631308.47</v>
      </c>
    </row>
    <row r="438" spans="1:3" ht="36.75" customHeight="1">
      <c r="A438" s="38"/>
      <c r="B438" s="13" t="s">
        <v>139</v>
      </c>
      <c r="C438" s="10">
        <v>0</v>
      </c>
    </row>
    <row r="439" spans="1:3" ht="43.5" customHeight="1">
      <c r="A439" s="38"/>
      <c r="B439" s="13" t="s">
        <v>140</v>
      </c>
      <c r="C439" s="10">
        <v>0</v>
      </c>
    </row>
    <row r="440" spans="1:3" ht="41.25" customHeight="1">
      <c r="A440" s="38"/>
      <c r="B440" s="13" t="s">
        <v>141</v>
      </c>
      <c r="C440" s="10">
        <v>0</v>
      </c>
    </row>
    <row r="441" spans="1:3" ht="33.75" customHeight="1">
      <c r="A441" s="38"/>
      <c r="B441" s="13" t="s">
        <v>142</v>
      </c>
      <c r="C441" s="10">
        <v>0</v>
      </c>
    </row>
    <row r="442" spans="1:3" ht="40.5" customHeight="1">
      <c r="A442" s="39"/>
      <c r="B442" s="6" t="s">
        <v>5</v>
      </c>
      <c r="C442" s="14">
        <f>C326+C341+C356+C371+C379+C382+C388+C392+C394+C397+C414+C427</f>
        <v>12512327.41</v>
      </c>
    </row>
    <row r="443" spans="1:3" ht="33" customHeight="1">
      <c r="A443" s="26" t="s">
        <v>197</v>
      </c>
      <c r="B443" s="6" t="s">
        <v>53</v>
      </c>
      <c r="C443" s="12">
        <f>C444+C445+C446+C447+C448+C449+C450+C451</f>
        <v>608614.12000000011</v>
      </c>
    </row>
    <row r="444" spans="1:3" ht="29.25" customHeight="1">
      <c r="A444" s="27"/>
      <c r="B444" s="23" t="s">
        <v>146</v>
      </c>
      <c r="C444" s="10">
        <v>477931.65</v>
      </c>
    </row>
    <row r="445" spans="1:3" ht="29.25" customHeight="1">
      <c r="A445" s="27"/>
      <c r="B445" s="23" t="s">
        <v>147</v>
      </c>
      <c r="C445" s="10">
        <v>49134</v>
      </c>
    </row>
    <row r="446" spans="1:3" ht="29.25" customHeight="1">
      <c r="A446" s="27"/>
      <c r="B446" s="23" t="s">
        <v>148</v>
      </c>
      <c r="C446" s="10">
        <v>16983.66</v>
      </c>
    </row>
    <row r="447" spans="1:3" ht="29.25" customHeight="1">
      <c r="A447" s="27"/>
      <c r="B447" s="23" t="s">
        <v>149</v>
      </c>
      <c r="C447" s="10">
        <v>15717.5</v>
      </c>
    </row>
    <row r="448" spans="1:3" ht="29.25" customHeight="1">
      <c r="A448" s="27"/>
      <c r="B448" s="23" t="s">
        <v>150</v>
      </c>
      <c r="C448" s="10">
        <v>8532.4</v>
      </c>
    </row>
    <row r="449" spans="1:3" ht="31.5" customHeight="1">
      <c r="A449" s="27"/>
      <c r="B449" s="23" t="s">
        <v>151</v>
      </c>
      <c r="C449" s="10">
        <v>19993.91</v>
      </c>
    </row>
    <row r="450" spans="1:3" ht="28.5" customHeight="1">
      <c r="A450" s="27"/>
      <c r="B450" s="23" t="s">
        <v>152</v>
      </c>
      <c r="C450" s="10">
        <v>0</v>
      </c>
    </row>
    <row r="451" spans="1:3" ht="63" customHeight="1">
      <c r="A451" s="27"/>
      <c r="B451" s="23" t="s">
        <v>153</v>
      </c>
      <c r="C451" s="10">
        <v>20321</v>
      </c>
    </row>
    <row r="452" spans="1:3" ht="34.5" customHeight="1">
      <c r="A452" s="27"/>
      <c r="B452" s="6" t="s">
        <v>64</v>
      </c>
      <c r="C452" s="12">
        <f>C453+C454+C455+C456</f>
        <v>41415.85</v>
      </c>
    </row>
    <row r="453" spans="1:3" ht="29.25" customHeight="1">
      <c r="A453" s="27"/>
      <c r="B453" s="23" t="s">
        <v>146</v>
      </c>
      <c r="C453" s="10">
        <v>0</v>
      </c>
    </row>
    <row r="454" spans="1:3" ht="29.25" customHeight="1">
      <c r="A454" s="27"/>
      <c r="B454" s="23" t="s">
        <v>148</v>
      </c>
      <c r="C454" s="10">
        <v>41415.85</v>
      </c>
    </row>
    <row r="455" spans="1:3" ht="29.25" customHeight="1">
      <c r="A455" s="27"/>
      <c r="B455" s="23" t="s">
        <v>150</v>
      </c>
      <c r="C455" s="10">
        <v>0</v>
      </c>
    </row>
    <row r="456" spans="1:3" ht="29.25" customHeight="1">
      <c r="A456" s="27"/>
      <c r="B456" s="23" t="s">
        <v>151</v>
      </c>
      <c r="C456" s="10">
        <v>0</v>
      </c>
    </row>
    <row r="457" spans="1:3" ht="65.25" customHeight="1">
      <c r="A457" s="27"/>
      <c r="B457" s="6" t="s">
        <v>75</v>
      </c>
      <c r="C457" s="12">
        <f>C458+C459</f>
        <v>14536.18</v>
      </c>
    </row>
    <row r="458" spans="1:3" ht="29.25" customHeight="1">
      <c r="A458" s="27"/>
      <c r="B458" s="23" t="s">
        <v>146</v>
      </c>
      <c r="C458" s="10">
        <v>0</v>
      </c>
    </row>
    <row r="459" spans="1:3" ht="29.25" customHeight="1">
      <c r="A459" s="27"/>
      <c r="B459" s="23" t="s">
        <v>148</v>
      </c>
      <c r="C459" s="10">
        <v>14536.18</v>
      </c>
    </row>
    <row r="460" spans="1:3" ht="33" customHeight="1">
      <c r="A460" s="27"/>
      <c r="B460" s="21" t="s">
        <v>122</v>
      </c>
      <c r="C460" s="12">
        <f>C461+C462+C463+C464+C465+C466</f>
        <v>116974.7</v>
      </c>
    </row>
    <row r="461" spans="1:3" ht="29.25" customHeight="1">
      <c r="A461" s="27"/>
      <c r="B461" s="23" t="s">
        <v>146</v>
      </c>
      <c r="C461" s="10">
        <v>116974.7</v>
      </c>
    </row>
    <row r="462" spans="1:3" ht="29.25" customHeight="1">
      <c r="A462" s="27"/>
      <c r="B462" s="23" t="s">
        <v>147</v>
      </c>
      <c r="C462" s="10">
        <v>0</v>
      </c>
    </row>
    <row r="463" spans="1:3" ht="29.25" customHeight="1">
      <c r="A463" s="27"/>
      <c r="B463" s="23" t="s">
        <v>154</v>
      </c>
      <c r="C463" s="10">
        <v>0</v>
      </c>
    </row>
    <row r="464" spans="1:3" ht="29.25" customHeight="1">
      <c r="A464" s="27"/>
      <c r="B464" s="23" t="s">
        <v>149</v>
      </c>
      <c r="C464" s="10">
        <v>0</v>
      </c>
    </row>
    <row r="465" spans="1:3" ht="24.75" customHeight="1">
      <c r="A465" s="27"/>
      <c r="B465" s="23" t="s">
        <v>152</v>
      </c>
      <c r="C465" s="10">
        <v>0</v>
      </c>
    </row>
    <row r="466" spans="1:3" ht="66" customHeight="1">
      <c r="A466" s="27"/>
      <c r="B466" s="23" t="s">
        <v>155</v>
      </c>
      <c r="C466" s="10">
        <v>0</v>
      </c>
    </row>
    <row r="467" spans="1:3" ht="33" customHeight="1">
      <c r="A467" s="27"/>
      <c r="B467" s="6" t="s">
        <v>8</v>
      </c>
      <c r="C467" s="12">
        <f>C468+C469</f>
        <v>62330.5</v>
      </c>
    </row>
    <row r="468" spans="1:3" ht="29.25" customHeight="1">
      <c r="A468" s="27"/>
      <c r="B468" s="23" t="s">
        <v>150</v>
      </c>
      <c r="C468" s="10">
        <v>20561.5</v>
      </c>
    </row>
    <row r="469" spans="1:3" ht="29.25" customHeight="1">
      <c r="A469" s="27"/>
      <c r="B469" s="23" t="s">
        <v>151</v>
      </c>
      <c r="C469" s="10">
        <v>41769</v>
      </c>
    </row>
    <row r="470" spans="1:3" ht="28.5" customHeight="1">
      <c r="A470" s="27"/>
      <c r="B470" s="6" t="s">
        <v>22</v>
      </c>
      <c r="C470" s="12">
        <f>C471+C472+C473+C474+C475+C476+C477+C478</f>
        <v>102282.29000000001</v>
      </c>
    </row>
    <row r="471" spans="1:3" ht="28.5" customHeight="1">
      <c r="A471" s="27"/>
      <c r="B471" s="23" t="s">
        <v>146</v>
      </c>
      <c r="C471" s="10">
        <v>0</v>
      </c>
    </row>
    <row r="472" spans="1:3" ht="35.25" customHeight="1">
      <c r="A472" s="27"/>
      <c r="B472" s="23" t="s">
        <v>147</v>
      </c>
      <c r="C472" s="10">
        <v>0</v>
      </c>
    </row>
    <row r="473" spans="1:3" ht="28.5" customHeight="1">
      <c r="A473" s="27"/>
      <c r="B473" s="23" t="s">
        <v>154</v>
      </c>
      <c r="C473" s="10">
        <v>0</v>
      </c>
    </row>
    <row r="474" spans="1:3" ht="28.5" customHeight="1">
      <c r="A474" s="27"/>
      <c r="B474" s="23" t="s">
        <v>148</v>
      </c>
      <c r="C474" s="10">
        <v>52966.04</v>
      </c>
    </row>
    <row r="475" spans="1:3" ht="30" customHeight="1">
      <c r="A475" s="27"/>
      <c r="B475" s="23" t="s">
        <v>149</v>
      </c>
      <c r="C475" s="10">
        <v>0</v>
      </c>
    </row>
    <row r="476" spans="1:3" ht="28.5" customHeight="1">
      <c r="A476" s="27"/>
      <c r="B476" s="23" t="s">
        <v>150</v>
      </c>
      <c r="C476" s="10">
        <v>49316.25</v>
      </c>
    </row>
    <row r="477" spans="1:3" ht="29.25" customHeight="1">
      <c r="A477" s="27"/>
      <c r="B477" s="23" t="s">
        <v>151</v>
      </c>
      <c r="C477" s="10">
        <v>0</v>
      </c>
    </row>
    <row r="478" spans="1:3" ht="27" customHeight="1">
      <c r="A478" s="27"/>
      <c r="B478" s="23" t="s">
        <v>152</v>
      </c>
      <c r="C478" s="10">
        <v>0</v>
      </c>
    </row>
    <row r="479" spans="1:3" ht="34.5" customHeight="1">
      <c r="A479" s="27"/>
      <c r="B479" s="6" t="s">
        <v>54</v>
      </c>
      <c r="C479" s="12">
        <f>C480+C481+C482+C483</f>
        <v>24918.17</v>
      </c>
    </row>
    <row r="480" spans="1:3" ht="29.25" customHeight="1">
      <c r="A480" s="27"/>
      <c r="B480" s="23" t="s">
        <v>146</v>
      </c>
      <c r="C480" s="10">
        <v>0</v>
      </c>
    </row>
    <row r="481" spans="1:3" ht="29.25" customHeight="1">
      <c r="A481" s="27"/>
      <c r="B481" s="23" t="s">
        <v>148</v>
      </c>
      <c r="C481" s="10">
        <v>14960.22</v>
      </c>
    </row>
    <row r="482" spans="1:3" ht="29.25" customHeight="1">
      <c r="A482" s="27"/>
      <c r="B482" s="23" t="s">
        <v>150</v>
      </c>
      <c r="C482" s="10">
        <v>9957.9500000000007</v>
      </c>
    </row>
    <row r="483" spans="1:3" ht="29.25" customHeight="1">
      <c r="A483" s="27"/>
      <c r="B483" s="23" t="s">
        <v>151</v>
      </c>
      <c r="C483" s="10">
        <v>0</v>
      </c>
    </row>
    <row r="484" spans="1:3" ht="53.25" customHeight="1">
      <c r="A484" s="27"/>
      <c r="B484" s="6" t="s">
        <v>57</v>
      </c>
      <c r="C484" s="12">
        <f>C485+C486+C487+C488</f>
        <v>20938</v>
      </c>
    </row>
    <row r="485" spans="1:3" ht="29.25" customHeight="1">
      <c r="A485" s="27"/>
      <c r="B485" s="23" t="s">
        <v>146</v>
      </c>
      <c r="C485" s="10">
        <v>20938</v>
      </c>
    </row>
    <row r="486" spans="1:3" ht="29.25" customHeight="1">
      <c r="A486" s="27"/>
      <c r="B486" s="23" t="s">
        <v>148</v>
      </c>
      <c r="C486" s="10">
        <v>0</v>
      </c>
    </row>
    <row r="487" spans="1:3" ht="29.25" customHeight="1">
      <c r="A487" s="27"/>
      <c r="B487" s="23" t="s">
        <v>150</v>
      </c>
      <c r="C487" s="10">
        <v>0</v>
      </c>
    </row>
    <row r="488" spans="1:3" ht="29.25" customHeight="1">
      <c r="A488" s="27"/>
      <c r="B488" s="23" t="s">
        <v>151</v>
      </c>
      <c r="C488" s="10">
        <v>0</v>
      </c>
    </row>
    <row r="489" spans="1:3" ht="29.25" customHeight="1">
      <c r="A489" s="27"/>
      <c r="B489" s="6" t="s">
        <v>119</v>
      </c>
      <c r="C489" s="12">
        <f>C490+C491+C492+C493+C494</f>
        <v>16022.38</v>
      </c>
    </row>
    <row r="490" spans="1:3" ht="29.25" customHeight="1">
      <c r="A490" s="27"/>
      <c r="B490" s="23" t="s">
        <v>146</v>
      </c>
      <c r="C490" s="10">
        <v>0</v>
      </c>
    </row>
    <row r="491" spans="1:3" ht="29.25" customHeight="1">
      <c r="A491" s="27"/>
      <c r="B491" s="23" t="s">
        <v>148</v>
      </c>
      <c r="C491" s="10">
        <v>10143.93</v>
      </c>
    </row>
    <row r="492" spans="1:3" ht="29.25" customHeight="1">
      <c r="A492" s="27"/>
      <c r="B492" s="23" t="s">
        <v>149</v>
      </c>
      <c r="C492" s="10">
        <v>2942.12</v>
      </c>
    </row>
    <row r="493" spans="1:3" ht="29.25" customHeight="1">
      <c r="A493" s="27"/>
      <c r="B493" s="23" t="s">
        <v>150</v>
      </c>
      <c r="C493" s="10">
        <v>0</v>
      </c>
    </row>
    <row r="494" spans="1:3" ht="29.25" customHeight="1">
      <c r="A494" s="27"/>
      <c r="B494" s="23" t="s">
        <v>151</v>
      </c>
      <c r="C494" s="10">
        <v>2936.33</v>
      </c>
    </row>
    <row r="495" spans="1:3" ht="53.25" customHeight="1">
      <c r="A495" s="27"/>
      <c r="B495" s="6" t="s">
        <v>59</v>
      </c>
      <c r="C495" s="12">
        <f>C496+C497+C498+C499</f>
        <v>18802</v>
      </c>
    </row>
    <row r="496" spans="1:3" ht="29.25" customHeight="1">
      <c r="A496" s="27"/>
      <c r="B496" s="23" t="s">
        <v>146</v>
      </c>
      <c r="C496" s="10">
        <v>10519.6</v>
      </c>
    </row>
    <row r="497" spans="1:3" ht="29.25" customHeight="1">
      <c r="A497" s="27"/>
      <c r="B497" s="23" t="s">
        <v>149</v>
      </c>
      <c r="C497" s="10">
        <v>6568.8</v>
      </c>
    </row>
    <row r="498" spans="1:3" ht="29.25" customHeight="1">
      <c r="A498" s="27"/>
      <c r="B498" s="23" t="s">
        <v>150</v>
      </c>
      <c r="C498" s="10">
        <v>0</v>
      </c>
    </row>
    <row r="499" spans="1:3" ht="29.25" customHeight="1">
      <c r="A499" s="27"/>
      <c r="B499" s="23" t="s">
        <v>151</v>
      </c>
      <c r="C499" s="10">
        <v>1713.6</v>
      </c>
    </row>
    <row r="500" spans="1:3" ht="45" customHeight="1">
      <c r="A500" s="28"/>
      <c r="B500" s="6" t="s">
        <v>5</v>
      </c>
      <c r="C500" s="12">
        <f>C443+C452+C457+C460+C467+C470+C479+C484+C489+C495</f>
        <v>1026834.1900000002</v>
      </c>
    </row>
    <row r="501" spans="1:3" ht="37.5" customHeight="1">
      <c r="A501" s="37" t="s">
        <v>198</v>
      </c>
      <c r="B501" s="21" t="s">
        <v>122</v>
      </c>
      <c r="C501" s="12">
        <f>C502+C503+C504</f>
        <v>0</v>
      </c>
    </row>
    <row r="502" spans="1:3" ht="32.25" customHeight="1">
      <c r="A502" s="38"/>
      <c r="B502" s="13" t="s">
        <v>156</v>
      </c>
      <c r="C502" s="10">
        <v>0</v>
      </c>
    </row>
    <row r="503" spans="1:3" ht="36" customHeight="1">
      <c r="A503" s="38"/>
      <c r="B503" s="13" t="s">
        <v>157</v>
      </c>
      <c r="C503" s="10">
        <v>0</v>
      </c>
    </row>
    <row r="504" spans="1:3" ht="36" customHeight="1">
      <c r="A504" s="38"/>
      <c r="B504" s="13" t="s">
        <v>158</v>
      </c>
      <c r="C504" s="10">
        <v>0</v>
      </c>
    </row>
    <row r="505" spans="1:3" ht="33.75" customHeight="1">
      <c r="A505" s="38"/>
      <c r="B505" s="6" t="s">
        <v>53</v>
      </c>
      <c r="C505" s="12">
        <f>C506+C507+C508+C509</f>
        <v>845138</v>
      </c>
    </row>
    <row r="506" spans="1:3" ht="33.75" customHeight="1">
      <c r="A506" s="38"/>
      <c r="B506" s="13" t="s">
        <v>156</v>
      </c>
      <c r="C506" s="10">
        <v>99008</v>
      </c>
    </row>
    <row r="507" spans="1:3" ht="32.25" customHeight="1">
      <c r="A507" s="38"/>
      <c r="B507" s="13" t="s">
        <v>159</v>
      </c>
      <c r="C507" s="10">
        <v>746130</v>
      </c>
    </row>
    <row r="508" spans="1:3" ht="36" customHeight="1">
      <c r="A508" s="38"/>
      <c r="B508" s="13" t="s">
        <v>157</v>
      </c>
      <c r="C508" s="10">
        <v>0</v>
      </c>
    </row>
    <row r="509" spans="1:3" ht="36" customHeight="1">
      <c r="A509" s="38"/>
      <c r="B509" s="13" t="s">
        <v>158</v>
      </c>
      <c r="C509" s="10">
        <v>0</v>
      </c>
    </row>
    <row r="510" spans="1:3" ht="51.75" customHeight="1">
      <c r="A510" s="39"/>
      <c r="B510" s="6" t="s">
        <v>5</v>
      </c>
      <c r="C510" s="14">
        <f>C505+C501</f>
        <v>845138</v>
      </c>
    </row>
    <row r="511" spans="1:3" ht="49.5" customHeight="1">
      <c r="A511" s="40" t="s">
        <v>160</v>
      </c>
      <c r="B511" s="6" t="s">
        <v>68</v>
      </c>
      <c r="C511" s="12">
        <f>C512+C513+C514+C515+C516+C517</f>
        <v>2050096.78</v>
      </c>
    </row>
    <row r="512" spans="1:3" ht="38.25" customHeight="1">
      <c r="A512" s="41"/>
      <c r="B512" s="13" t="s">
        <v>161</v>
      </c>
      <c r="C512" s="10">
        <v>0</v>
      </c>
    </row>
    <row r="513" spans="1:3" ht="48.75" customHeight="1">
      <c r="A513" s="41"/>
      <c r="B513" s="13" t="s">
        <v>162</v>
      </c>
      <c r="C513" s="10">
        <v>123649.81</v>
      </c>
    </row>
    <row r="514" spans="1:3" ht="50.25" customHeight="1">
      <c r="A514" s="41"/>
      <c r="B514" s="13" t="s">
        <v>163</v>
      </c>
      <c r="C514" s="10">
        <v>206393.60000000001</v>
      </c>
    </row>
    <row r="515" spans="1:3" ht="52.5" customHeight="1">
      <c r="A515" s="41"/>
      <c r="B515" s="13" t="s">
        <v>164</v>
      </c>
      <c r="C515" s="10">
        <v>1440875.8</v>
      </c>
    </row>
    <row r="516" spans="1:3" ht="63.75" customHeight="1">
      <c r="A516" s="41"/>
      <c r="B516" s="13" t="s">
        <v>165</v>
      </c>
      <c r="C516" s="10">
        <v>71210.789999999994</v>
      </c>
    </row>
    <row r="517" spans="1:3" ht="63" customHeight="1">
      <c r="A517" s="41"/>
      <c r="B517" s="13" t="s">
        <v>166</v>
      </c>
      <c r="C517" s="10">
        <v>207966.78</v>
      </c>
    </row>
    <row r="518" spans="1:3" ht="35.25" customHeight="1">
      <c r="A518" s="41"/>
      <c r="B518" s="6" t="s">
        <v>54</v>
      </c>
      <c r="C518" s="12">
        <f>C519+C520+C521+C522+C523+C524+C525+C526</f>
        <v>140907.9</v>
      </c>
    </row>
    <row r="519" spans="1:3" ht="38.25" customHeight="1">
      <c r="A519" s="41"/>
      <c r="B519" s="13" t="s">
        <v>161</v>
      </c>
      <c r="C519" s="10">
        <v>0</v>
      </c>
    </row>
    <row r="520" spans="1:3" ht="48.75" customHeight="1">
      <c r="A520" s="41"/>
      <c r="B520" s="13" t="s">
        <v>162</v>
      </c>
      <c r="C520" s="10">
        <v>0</v>
      </c>
    </row>
    <row r="521" spans="1:3" ht="50.25" customHeight="1">
      <c r="A521" s="41"/>
      <c r="B521" s="13" t="s">
        <v>163</v>
      </c>
      <c r="C521" s="10">
        <v>0</v>
      </c>
    </row>
    <row r="522" spans="1:3" ht="52.5" customHeight="1">
      <c r="A522" s="41"/>
      <c r="B522" s="13" t="s">
        <v>164</v>
      </c>
      <c r="C522" s="10">
        <v>140907.9</v>
      </c>
    </row>
    <row r="523" spans="1:3" ht="63.75" customHeight="1">
      <c r="A523" s="41"/>
      <c r="B523" s="13" t="s">
        <v>165</v>
      </c>
      <c r="C523" s="10">
        <v>0</v>
      </c>
    </row>
    <row r="524" spans="1:3" ht="63" customHeight="1">
      <c r="A524" s="41"/>
      <c r="B524" s="13" t="s">
        <v>166</v>
      </c>
      <c r="C524" s="10">
        <v>0</v>
      </c>
    </row>
    <row r="525" spans="1:3" ht="75.75" customHeight="1">
      <c r="A525" s="41"/>
      <c r="B525" s="13" t="s">
        <v>167</v>
      </c>
      <c r="C525" s="10">
        <v>0</v>
      </c>
    </row>
    <row r="526" spans="1:3" ht="79.5" customHeight="1">
      <c r="A526" s="41"/>
      <c r="B526" s="13" t="s">
        <v>168</v>
      </c>
      <c r="C526" s="10">
        <v>0</v>
      </c>
    </row>
    <row r="527" spans="1:3" ht="35.25" customHeight="1">
      <c r="A527" s="41"/>
      <c r="B527" s="6" t="s">
        <v>56</v>
      </c>
      <c r="C527" s="12">
        <f>C528+C529+C530+C531+C532+C533</f>
        <v>2255987.7199999997</v>
      </c>
    </row>
    <row r="528" spans="1:3" ht="38.25" customHeight="1">
      <c r="A528" s="41"/>
      <c r="B528" s="13" t="s">
        <v>161</v>
      </c>
      <c r="C528" s="10">
        <v>58762.2</v>
      </c>
    </row>
    <row r="529" spans="1:3" ht="48.75" customHeight="1">
      <c r="A529" s="41"/>
      <c r="B529" s="13" t="s">
        <v>162</v>
      </c>
      <c r="C529" s="10">
        <v>117819.52</v>
      </c>
    </row>
    <row r="530" spans="1:3" ht="50.25" customHeight="1">
      <c r="A530" s="41"/>
      <c r="B530" s="13" t="s">
        <v>163</v>
      </c>
      <c r="C530" s="10">
        <v>128996</v>
      </c>
    </row>
    <row r="531" spans="1:3" ht="52.5" customHeight="1">
      <c r="A531" s="41"/>
      <c r="B531" s="13" t="s">
        <v>164</v>
      </c>
      <c r="C531" s="10">
        <v>1569306.55</v>
      </c>
    </row>
    <row r="532" spans="1:3" ht="63.75" customHeight="1">
      <c r="A532" s="41"/>
      <c r="B532" s="13" t="s">
        <v>165</v>
      </c>
      <c r="C532" s="10">
        <v>117583.9</v>
      </c>
    </row>
    <row r="533" spans="1:3" ht="63" customHeight="1">
      <c r="A533" s="41"/>
      <c r="B533" s="13" t="s">
        <v>166</v>
      </c>
      <c r="C533" s="10">
        <v>263519.55</v>
      </c>
    </row>
    <row r="534" spans="1:3" ht="48.75" customHeight="1">
      <c r="A534" s="42"/>
      <c r="B534" s="6" t="s">
        <v>5</v>
      </c>
      <c r="C534" s="12">
        <f>C511+C518+C527</f>
        <v>4446992.4000000004</v>
      </c>
    </row>
    <row r="535" spans="1:3" ht="32.25" customHeight="1">
      <c r="A535" s="29" t="s">
        <v>199</v>
      </c>
      <c r="B535" s="22" t="s">
        <v>122</v>
      </c>
      <c r="C535" s="10">
        <v>0</v>
      </c>
    </row>
    <row r="536" spans="1:3" ht="34.5" customHeight="1">
      <c r="A536" s="30"/>
      <c r="B536" s="13" t="s">
        <v>56</v>
      </c>
      <c r="C536" s="10">
        <v>13154</v>
      </c>
    </row>
    <row r="537" spans="1:3" ht="40.5" customHeight="1">
      <c r="A537" s="30"/>
      <c r="B537" s="13" t="s">
        <v>57</v>
      </c>
      <c r="C537" s="10">
        <v>4520</v>
      </c>
    </row>
    <row r="538" spans="1:3" ht="28.5" customHeight="1">
      <c r="A538" s="30"/>
      <c r="B538" s="13" t="s">
        <v>22</v>
      </c>
      <c r="C538" s="10">
        <v>0</v>
      </c>
    </row>
    <row r="539" spans="1:3" ht="45" customHeight="1">
      <c r="A539" s="31"/>
      <c r="B539" s="6" t="s">
        <v>5</v>
      </c>
      <c r="C539" s="12">
        <f>C535+C536+C537+C538</f>
        <v>17674</v>
      </c>
    </row>
    <row r="540" spans="1:3" ht="39" customHeight="1">
      <c r="A540" s="29" t="s">
        <v>200</v>
      </c>
      <c r="B540" s="13" t="s">
        <v>64</v>
      </c>
      <c r="C540" s="10">
        <v>0</v>
      </c>
    </row>
    <row r="541" spans="1:3" ht="33.75" customHeight="1">
      <c r="A541" s="30"/>
      <c r="B541" s="22" t="s">
        <v>122</v>
      </c>
      <c r="C541" s="10">
        <v>0</v>
      </c>
    </row>
    <row r="542" spans="1:3" ht="34.5" customHeight="1">
      <c r="A542" s="30"/>
      <c r="B542" s="13" t="s">
        <v>53</v>
      </c>
      <c r="C542" s="10">
        <v>0</v>
      </c>
    </row>
    <row r="543" spans="1:3" ht="34.5" customHeight="1">
      <c r="A543" s="30"/>
      <c r="B543" s="13" t="s">
        <v>169</v>
      </c>
      <c r="C543" s="10">
        <v>0</v>
      </c>
    </row>
    <row r="544" spans="1:3" ht="39" customHeight="1">
      <c r="A544" s="30"/>
      <c r="B544" s="13" t="s">
        <v>66</v>
      </c>
      <c r="C544" s="10">
        <v>0</v>
      </c>
    </row>
    <row r="545" spans="1:3" ht="33.75" customHeight="1">
      <c r="A545" s="30"/>
      <c r="B545" s="13" t="s">
        <v>54</v>
      </c>
      <c r="C545" s="10">
        <v>0</v>
      </c>
    </row>
    <row r="546" spans="1:3" ht="34.5" customHeight="1">
      <c r="A546" s="30"/>
      <c r="B546" s="13" t="s">
        <v>76</v>
      </c>
      <c r="C546" s="10">
        <v>0</v>
      </c>
    </row>
    <row r="547" spans="1:3" ht="28.5" customHeight="1">
      <c r="A547" s="31"/>
      <c r="B547" s="6" t="s">
        <v>5</v>
      </c>
      <c r="C547" s="12">
        <f>C546+C545+C544+C543+C542+C541+C540</f>
        <v>0</v>
      </c>
    </row>
    <row r="548" spans="1:3" ht="34.5" customHeight="1">
      <c r="A548" s="35" t="s">
        <v>201</v>
      </c>
      <c r="B548" s="13" t="s">
        <v>170</v>
      </c>
      <c r="C548" s="10">
        <v>0</v>
      </c>
    </row>
    <row r="549" spans="1:3" ht="51.75" customHeight="1">
      <c r="A549" s="36"/>
      <c r="B549" s="6" t="s">
        <v>5</v>
      </c>
      <c r="C549" s="12">
        <f>C548</f>
        <v>0</v>
      </c>
    </row>
    <row r="550" spans="1:3" ht="33.75" customHeight="1">
      <c r="A550" s="29" t="s">
        <v>202</v>
      </c>
      <c r="B550" s="13" t="s">
        <v>76</v>
      </c>
      <c r="C550" s="10">
        <v>10150292.789999999</v>
      </c>
    </row>
    <row r="551" spans="1:3" ht="28.5" customHeight="1">
      <c r="A551" s="30"/>
      <c r="B551" s="13" t="s">
        <v>69</v>
      </c>
      <c r="C551" s="10">
        <v>718943.2</v>
      </c>
    </row>
    <row r="552" spans="1:3" ht="45" customHeight="1">
      <c r="A552" s="30"/>
      <c r="B552" s="13" t="s">
        <v>92</v>
      </c>
      <c r="C552" s="10">
        <v>2820155.26</v>
      </c>
    </row>
    <row r="553" spans="1:3" ht="28.5" customHeight="1">
      <c r="A553" s="30"/>
      <c r="B553" s="13" t="s">
        <v>13</v>
      </c>
      <c r="C553" s="10">
        <v>65895.42</v>
      </c>
    </row>
    <row r="554" spans="1:3" ht="39.75" customHeight="1">
      <c r="A554" s="30"/>
      <c r="B554" s="13" t="s">
        <v>62</v>
      </c>
      <c r="C554" s="10">
        <v>3084794.79</v>
      </c>
    </row>
    <row r="555" spans="1:3" ht="34.5" customHeight="1">
      <c r="A555" s="30"/>
      <c r="B555" s="13" t="s">
        <v>70</v>
      </c>
      <c r="C555" s="10">
        <v>624757.71</v>
      </c>
    </row>
    <row r="556" spans="1:3" ht="28.5" customHeight="1">
      <c r="A556" s="30"/>
      <c r="B556" s="13" t="s">
        <v>8</v>
      </c>
      <c r="C556" s="10">
        <v>1389199.84</v>
      </c>
    </row>
    <row r="557" spans="1:3" ht="28.5" customHeight="1">
      <c r="A557" s="30"/>
      <c r="B557" s="13" t="s">
        <v>15</v>
      </c>
      <c r="C557" s="10">
        <v>630253.88</v>
      </c>
    </row>
    <row r="558" spans="1:3" ht="43.5" customHeight="1">
      <c r="A558" s="30"/>
      <c r="B558" s="13" t="s">
        <v>93</v>
      </c>
      <c r="C558" s="10">
        <v>6347121.29</v>
      </c>
    </row>
    <row r="559" spans="1:3" ht="28.5" customHeight="1">
      <c r="A559" s="30"/>
      <c r="B559" s="13" t="s">
        <v>17</v>
      </c>
      <c r="C559" s="10">
        <v>5979179.3700000001</v>
      </c>
    </row>
    <row r="560" spans="1:3" ht="26.25" customHeight="1">
      <c r="A560" s="30"/>
      <c r="B560" s="13" t="s">
        <v>22</v>
      </c>
      <c r="C560" s="12">
        <v>2303413.65</v>
      </c>
    </row>
    <row r="561" spans="1:3" ht="40.5" customHeight="1">
      <c r="A561" s="30"/>
      <c r="B561" s="13" t="s">
        <v>24</v>
      </c>
      <c r="C561" s="10">
        <v>3076904.75</v>
      </c>
    </row>
    <row r="562" spans="1:3" ht="30" customHeight="1">
      <c r="A562" s="30"/>
      <c r="B562" s="13" t="s">
        <v>171</v>
      </c>
      <c r="C562" s="10">
        <v>284960.61</v>
      </c>
    </row>
    <row r="563" spans="1:3" ht="39" customHeight="1">
      <c r="A563" s="30"/>
      <c r="B563" s="13" t="s">
        <v>71</v>
      </c>
      <c r="C563" s="10">
        <v>583829.43000000005</v>
      </c>
    </row>
    <row r="564" spans="1:3" ht="30" customHeight="1">
      <c r="A564" s="30"/>
      <c r="B564" s="13" t="s">
        <v>29</v>
      </c>
      <c r="C564" s="10">
        <v>1713306.1</v>
      </c>
    </row>
    <row r="565" spans="1:3" ht="54.75" customHeight="1">
      <c r="A565" s="30"/>
      <c r="B565" s="13" t="s">
        <v>58</v>
      </c>
      <c r="C565" s="10">
        <v>166298.73000000001</v>
      </c>
    </row>
    <row r="566" spans="1:3" ht="45.75" customHeight="1">
      <c r="A566" s="30"/>
      <c r="B566" s="13" t="s">
        <v>172</v>
      </c>
      <c r="C566" s="10">
        <v>300138.99</v>
      </c>
    </row>
    <row r="567" spans="1:3" ht="45.75" customHeight="1">
      <c r="A567" s="30"/>
      <c r="B567" s="13" t="s">
        <v>173</v>
      </c>
      <c r="C567" s="10">
        <v>184858.45</v>
      </c>
    </row>
    <row r="568" spans="1:3" ht="45.75" customHeight="1">
      <c r="A568" s="30"/>
      <c r="B568" s="13" t="s">
        <v>95</v>
      </c>
      <c r="C568" s="10">
        <v>1297894.6399999999</v>
      </c>
    </row>
    <row r="569" spans="1:3" ht="45.75" customHeight="1">
      <c r="A569" s="30"/>
      <c r="B569" s="13" t="s">
        <v>203</v>
      </c>
      <c r="C569" s="10">
        <v>296385.17</v>
      </c>
    </row>
    <row r="570" spans="1:3" ht="42" customHeight="1">
      <c r="A570" s="30"/>
      <c r="B570" s="13" t="s">
        <v>96</v>
      </c>
      <c r="C570" s="10">
        <v>89568.13</v>
      </c>
    </row>
    <row r="571" spans="1:3" ht="45.75" customHeight="1">
      <c r="A571" s="30"/>
      <c r="B571" s="13" t="s">
        <v>204</v>
      </c>
      <c r="C571" s="10">
        <v>280203.06</v>
      </c>
    </row>
    <row r="572" spans="1:3" ht="45.75" customHeight="1">
      <c r="A572" s="30"/>
      <c r="B572" s="6" t="s">
        <v>72</v>
      </c>
      <c r="C572" s="10">
        <v>0</v>
      </c>
    </row>
    <row r="573" spans="1:3" ht="45.75" customHeight="1">
      <c r="A573" s="30"/>
      <c r="B573" s="13" t="s">
        <v>205</v>
      </c>
      <c r="C573" s="10">
        <v>1403358.13</v>
      </c>
    </row>
    <row r="574" spans="1:3" ht="45.75" customHeight="1">
      <c r="A574" s="30"/>
      <c r="B574" s="13" t="s">
        <v>31</v>
      </c>
      <c r="C574" s="12">
        <v>274965.18</v>
      </c>
    </row>
    <row r="575" spans="1:3" ht="50.25" customHeight="1">
      <c r="A575" s="30"/>
      <c r="B575" s="13" t="s">
        <v>206</v>
      </c>
      <c r="C575" s="10">
        <v>0</v>
      </c>
    </row>
    <row r="576" spans="1:3" ht="45.75" customHeight="1">
      <c r="A576" s="30"/>
      <c r="B576" s="13" t="s">
        <v>174</v>
      </c>
      <c r="C576" s="10">
        <v>134219.44</v>
      </c>
    </row>
    <row r="577" spans="1:3" ht="45.75" customHeight="1">
      <c r="A577" s="30"/>
      <c r="B577" s="13" t="s">
        <v>77</v>
      </c>
      <c r="C577" s="10">
        <v>1365074.97</v>
      </c>
    </row>
    <row r="578" spans="1:3" ht="45.75" customHeight="1">
      <c r="A578" s="30"/>
      <c r="B578" s="6" t="s">
        <v>104</v>
      </c>
      <c r="C578" s="10">
        <v>827974.56</v>
      </c>
    </row>
    <row r="579" spans="1:3" ht="45.75" customHeight="1">
      <c r="A579" s="30"/>
      <c r="B579" s="13" t="s">
        <v>40</v>
      </c>
      <c r="C579" s="10">
        <v>0</v>
      </c>
    </row>
    <row r="580" spans="1:3" ht="45.75" customHeight="1">
      <c r="A580" s="30"/>
      <c r="B580" s="13" t="s">
        <v>41</v>
      </c>
      <c r="C580" s="10">
        <v>516277.35</v>
      </c>
    </row>
    <row r="581" spans="1:3" ht="45.75" customHeight="1">
      <c r="A581" s="30"/>
      <c r="B581" s="13" t="s">
        <v>47</v>
      </c>
      <c r="C581" s="10">
        <v>919447.3</v>
      </c>
    </row>
    <row r="582" spans="1:3" ht="45.75" customHeight="1">
      <c r="A582" s="30"/>
      <c r="B582" s="13" t="s">
        <v>51</v>
      </c>
      <c r="C582" s="10">
        <v>999105.13</v>
      </c>
    </row>
    <row r="583" spans="1:3" ht="43.5" customHeight="1">
      <c r="A583" s="30"/>
      <c r="B583" s="13" t="s">
        <v>78</v>
      </c>
      <c r="C583" s="10">
        <v>0</v>
      </c>
    </row>
    <row r="584" spans="1:3" ht="36.75" customHeight="1">
      <c r="A584" s="30"/>
      <c r="B584" s="13" t="s">
        <v>175</v>
      </c>
      <c r="C584" s="10">
        <v>175358.6</v>
      </c>
    </row>
    <row r="585" spans="1:3" ht="36.75" customHeight="1">
      <c r="A585" s="30"/>
      <c r="B585" s="13" t="s">
        <v>176</v>
      </c>
      <c r="C585" s="10">
        <v>38911.82</v>
      </c>
    </row>
    <row r="586" spans="1:3" ht="33" customHeight="1">
      <c r="A586" s="31"/>
      <c r="B586" s="6" t="s">
        <v>5</v>
      </c>
      <c r="C586" s="14">
        <f>C550+C551+C552+C553+C554+C555+C556+C557+C558+C559+C560+C561+C562+C563+C564+C565+C566+C567+C568+C569+C570+C571+C572+C573+C574+C575+C576+C577+C578+C579+C580+C581+C582+C583+C584+C585</f>
        <v>49043047.74000001</v>
      </c>
    </row>
    <row r="587" spans="1:3" ht="84" customHeight="1">
      <c r="A587" s="32" t="s">
        <v>177</v>
      </c>
      <c r="B587" s="6" t="s">
        <v>75</v>
      </c>
      <c r="C587" s="10">
        <v>257125.31</v>
      </c>
    </row>
    <row r="588" spans="1:3" ht="53.25" customHeight="1">
      <c r="A588" s="33"/>
      <c r="B588" s="6" t="s">
        <v>58</v>
      </c>
      <c r="C588" s="10">
        <v>164464.35</v>
      </c>
    </row>
    <row r="589" spans="1:3" ht="46.5" customHeight="1">
      <c r="A589" s="34"/>
      <c r="B589" s="6" t="s">
        <v>5</v>
      </c>
      <c r="C589" s="14">
        <f>C587+C588</f>
        <v>421589.66000000003</v>
      </c>
    </row>
    <row r="590" spans="1:3" ht="39.75" customHeight="1">
      <c r="A590" s="32" t="s">
        <v>207</v>
      </c>
      <c r="B590" s="13" t="s">
        <v>8</v>
      </c>
      <c r="C590" s="10">
        <v>4878270.84</v>
      </c>
    </row>
    <row r="591" spans="1:3" ht="37.5" customHeight="1">
      <c r="A591" s="33"/>
      <c r="B591" s="13" t="s">
        <v>92</v>
      </c>
      <c r="C591" s="10">
        <v>269704.15000000002</v>
      </c>
    </row>
    <row r="592" spans="1:3" ht="42" customHeight="1">
      <c r="A592" s="33"/>
      <c r="B592" s="13" t="s">
        <v>12</v>
      </c>
      <c r="C592" s="10">
        <v>501906.58</v>
      </c>
    </row>
    <row r="593" spans="1:3" ht="43.5" customHeight="1">
      <c r="A593" s="33"/>
      <c r="B593" s="13" t="s">
        <v>60</v>
      </c>
      <c r="C593" s="10">
        <v>0</v>
      </c>
    </row>
    <row r="594" spans="1:3" ht="40.5" customHeight="1">
      <c r="A594" s="33"/>
      <c r="B594" s="13" t="s">
        <v>55</v>
      </c>
      <c r="C594" s="10">
        <v>466008.8</v>
      </c>
    </row>
    <row r="595" spans="1:3" ht="48" customHeight="1">
      <c r="A595" s="34"/>
      <c r="B595" s="6" t="s">
        <v>5</v>
      </c>
      <c r="C595" s="12">
        <f>C590+C591+C592+C593+C594</f>
        <v>6115890.3700000001</v>
      </c>
    </row>
    <row r="596" spans="1:3" ht="44.25" customHeight="1">
      <c r="A596" s="29" t="s">
        <v>208</v>
      </c>
      <c r="B596" s="13" t="s">
        <v>92</v>
      </c>
      <c r="C596" s="10">
        <v>1077148.8600000001</v>
      </c>
    </row>
    <row r="597" spans="1:3" ht="28.5" customHeight="1">
      <c r="A597" s="30"/>
      <c r="B597" s="13" t="s">
        <v>12</v>
      </c>
      <c r="C597" s="10">
        <v>1854571.98</v>
      </c>
    </row>
    <row r="598" spans="1:3" ht="38.25" customHeight="1">
      <c r="A598" s="30"/>
      <c r="B598" s="13" t="s">
        <v>93</v>
      </c>
      <c r="C598" s="10">
        <v>593643.21</v>
      </c>
    </row>
    <row r="599" spans="1:3" ht="28.5" customHeight="1">
      <c r="A599" s="30"/>
      <c r="B599" s="13" t="s">
        <v>8</v>
      </c>
      <c r="C599" s="10">
        <v>1336437.83</v>
      </c>
    </row>
    <row r="600" spans="1:3" ht="39.75" customHeight="1">
      <c r="A600" s="30"/>
      <c r="B600" s="13" t="s">
        <v>55</v>
      </c>
      <c r="C600" s="10">
        <v>14493.33</v>
      </c>
    </row>
    <row r="601" spans="1:3" ht="36.75" customHeight="1">
      <c r="A601" s="30"/>
      <c r="B601" s="13" t="s">
        <v>178</v>
      </c>
      <c r="C601" s="10">
        <v>0</v>
      </c>
    </row>
    <row r="602" spans="1:3" ht="46.5" customHeight="1">
      <c r="A602" s="31"/>
      <c r="B602" s="6" t="s">
        <v>5</v>
      </c>
      <c r="C602" s="14">
        <f>C596+C597+C598+C599+C600+C601</f>
        <v>4876295.21</v>
      </c>
    </row>
    <row r="603" spans="1:3" ht="45.75" customHeight="1">
      <c r="A603" s="32" t="s">
        <v>179</v>
      </c>
      <c r="B603" s="13" t="s">
        <v>55</v>
      </c>
      <c r="C603" s="10">
        <v>192503.07</v>
      </c>
    </row>
    <row r="604" spans="1:3" ht="45.75" customHeight="1">
      <c r="A604" s="33"/>
      <c r="B604" s="13" t="s">
        <v>180</v>
      </c>
      <c r="C604" s="10">
        <v>196911.99</v>
      </c>
    </row>
    <row r="605" spans="1:3" ht="45.75" customHeight="1">
      <c r="A605" s="34"/>
      <c r="B605" s="6" t="s">
        <v>5</v>
      </c>
      <c r="C605" s="12">
        <f>C603+C604</f>
        <v>389415.06</v>
      </c>
    </row>
    <row r="606" spans="1:3" ht="36.75" customHeight="1">
      <c r="A606" s="32" t="s">
        <v>181</v>
      </c>
      <c r="B606" s="13" t="s">
        <v>8</v>
      </c>
      <c r="C606" s="10">
        <v>0</v>
      </c>
    </row>
    <row r="607" spans="1:3" ht="36.75" customHeight="1">
      <c r="A607" s="33"/>
      <c r="B607" s="13" t="s">
        <v>206</v>
      </c>
      <c r="C607" s="10">
        <v>92539.3</v>
      </c>
    </row>
    <row r="608" spans="1:3" ht="36.75" customHeight="1">
      <c r="A608" s="33"/>
      <c r="B608" s="13" t="s">
        <v>203</v>
      </c>
      <c r="C608" s="10">
        <v>0</v>
      </c>
    </row>
    <row r="609" spans="1:3" ht="36.75" customHeight="1">
      <c r="A609" s="33"/>
      <c r="B609" s="13" t="s">
        <v>92</v>
      </c>
      <c r="C609" s="10">
        <v>0</v>
      </c>
    </row>
    <row r="610" spans="1:3" ht="36.75" customHeight="1">
      <c r="A610" s="33"/>
      <c r="B610" s="13" t="s">
        <v>17</v>
      </c>
      <c r="C610" s="10">
        <v>2804.18</v>
      </c>
    </row>
    <row r="611" spans="1:3" ht="36.75" customHeight="1">
      <c r="A611" s="33"/>
      <c r="B611" s="13" t="s">
        <v>182</v>
      </c>
      <c r="C611" s="10">
        <v>20895.3</v>
      </c>
    </row>
    <row r="612" spans="1:3" ht="36.75" customHeight="1">
      <c r="A612" s="33"/>
      <c r="B612" s="13" t="s">
        <v>183</v>
      </c>
      <c r="C612" s="10">
        <v>0</v>
      </c>
    </row>
    <row r="613" spans="1:3" ht="36.75" customHeight="1">
      <c r="A613" s="34"/>
      <c r="B613" s="6" t="s">
        <v>5</v>
      </c>
      <c r="C613" s="12">
        <f>C606+C607+C608+C609+C610+C611+C612</f>
        <v>116238.78</v>
      </c>
    </row>
    <row r="614" spans="1:3" ht="39" customHeight="1">
      <c r="A614" s="26" t="s">
        <v>197</v>
      </c>
      <c r="B614" s="21" t="s">
        <v>122</v>
      </c>
      <c r="C614" s="10">
        <v>319900</v>
      </c>
    </row>
    <row r="615" spans="1:3" ht="39" customHeight="1">
      <c r="A615" s="27"/>
      <c r="B615" s="23" t="s">
        <v>185</v>
      </c>
      <c r="C615" s="10">
        <v>319900</v>
      </c>
    </row>
    <row r="616" spans="1:3" ht="39" customHeight="1">
      <c r="A616" s="28"/>
      <c r="B616" s="6" t="s">
        <v>5</v>
      </c>
      <c r="C616" s="24">
        <v>319900</v>
      </c>
    </row>
    <row r="617" spans="1:3" ht="39" customHeight="1">
      <c r="A617" s="29" t="s">
        <v>209</v>
      </c>
      <c r="B617" s="13" t="s">
        <v>8</v>
      </c>
      <c r="C617" s="25">
        <v>324600</v>
      </c>
    </row>
    <row r="618" spans="1:3" ht="39" customHeight="1">
      <c r="A618" s="30"/>
      <c r="B618" s="13" t="s">
        <v>53</v>
      </c>
      <c r="C618" s="10">
        <v>40200</v>
      </c>
    </row>
    <row r="619" spans="1:3" ht="39" customHeight="1">
      <c r="A619" s="30"/>
      <c r="B619" s="13" t="s">
        <v>62</v>
      </c>
      <c r="C619" s="10">
        <v>51600</v>
      </c>
    </row>
    <row r="620" spans="1:3" ht="39" customHeight="1">
      <c r="A620" s="31"/>
      <c r="B620" s="6" t="s">
        <v>5</v>
      </c>
      <c r="C620" s="12">
        <v>416400</v>
      </c>
    </row>
    <row r="621" spans="1:3" ht="39" customHeight="1">
      <c r="A621" s="29" t="s">
        <v>210</v>
      </c>
      <c r="B621" s="13" t="s">
        <v>76</v>
      </c>
      <c r="C621" s="10">
        <v>1064707</v>
      </c>
    </row>
    <row r="622" spans="1:3" ht="39" customHeight="1">
      <c r="A622" s="30"/>
      <c r="B622" s="13" t="s">
        <v>62</v>
      </c>
      <c r="C622" s="10">
        <v>415685</v>
      </c>
    </row>
    <row r="623" spans="1:3" ht="39" customHeight="1">
      <c r="A623" s="30"/>
      <c r="B623" s="13" t="s">
        <v>17</v>
      </c>
      <c r="C623" s="10">
        <v>1410324</v>
      </c>
    </row>
    <row r="624" spans="1:3" ht="39" customHeight="1">
      <c r="A624" s="30"/>
      <c r="B624" s="13" t="s">
        <v>24</v>
      </c>
      <c r="C624" s="10">
        <v>2962922</v>
      </c>
    </row>
    <row r="625" spans="1:3" ht="39" customHeight="1">
      <c r="A625" s="30"/>
      <c r="B625" s="13" t="s">
        <v>186</v>
      </c>
      <c r="C625" s="10">
        <v>2653519</v>
      </c>
    </row>
    <row r="626" spans="1:3" ht="39" customHeight="1">
      <c r="A626" s="30"/>
      <c r="B626" s="13" t="s">
        <v>77</v>
      </c>
      <c r="C626" s="10">
        <v>3955112</v>
      </c>
    </row>
    <row r="627" spans="1:3" ht="39" customHeight="1">
      <c r="A627" s="30"/>
      <c r="B627" s="13" t="s">
        <v>54</v>
      </c>
      <c r="C627" s="10">
        <v>439722</v>
      </c>
    </row>
    <row r="628" spans="1:3" ht="39" customHeight="1">
      <c r="A628" s="30"/>
      <c r="B628" s="13" t="s">
        <v>111</v>
      </c>
      <c r="C628" s="10">
        <v>201042</v>
      </c>
    </row>
    <row r="629" spans="1:3" ht="39" customHeight="1">
      <c r="A629" s="31"/>
      <c r="B629" s="6" t="s">
        <v>5</v>
      </c>
      <c r="C629" s="12">
        <v>13103033</v>
      </c>
    </row>
    <row r="630" spans="1:3" ht="39" customHeight="1">
      <c r="A630" s="29" t="s">
        <v>211</v>
      </c>
      <c r="B630" s="13" t="s">
        <v>24</v>
      </c>
      <c r="C630" s="10">
        <v>359744</v>
      </c>
    </row>
    <row r="631" spans="1:3" ht="39" customHeight="1">
      <c r="A631" s="30"/>
      <c r="B631" s="13" t="s">
        <v>186</v>
      </c>
      <c r="C631" s="10">
        <v>160600</v>
      </c>
    </row>
    <row r="632" spans="1:3" ht="39" customHeight="1">
      <c r="A632" s="30"/>
      <c r="B632" s="13" t="s">
        <v>187</v>
      </c>
      <c r="C632" s="10">
        <v>1427080</v>
      </c>
    </row>
    <row r="633" spans="1:3" ht="39" customHeight="1">
      <c r="A633" s="31"/>
      <c r="B633" s="6" t="s">
        <v>5</v>
      </c>
      <c r="C633" s="12">
        <v>1947424</v>
      </c>
    </row>
  </sheetData>
  <autoFilter ref="B1:B246"/>
  <mergeCells count="32">
    <mergeCell ref="A6:A39"/>
    <mergeCell ref="A115:A209"/>
    <mergeCell ref="A210:A213"/>
    <mergeCell ref="A40:A56"/>
    <mergeCell ref="A105:A111"/>
    <mergeCell ref="A112:A114"/>
    <mergeCell ref="A57:A63"/>
    <mergeCell ref="A64:A101"/>
    <mergeCell ref="A102:A104"/>
    <mergeCell ref="A214:A217"/>
    <mergeCell ref="A218:A238"/>
    <mergeCell ref="A239:A316"/>
    <mergeCell ref="A317:A319"/>
    <mergeCell ref="A320:A321"/>
    <mergeCell ref="A322:A325"/>
    <mergeCell ref="A603:A605"/>
    <mergeCell ref="A326:A442"/>
    <mergeCell ref="A443:A500"/>
    <mergeCell ref="A501:A510"/>
    <mergeCell ref="A511:A534"/>
    <mergeCell ref="A535:A539"/>
    <mergeCell ref="A540:A547"/>
    <mergeCell ref="A614:A616"/>
    <mergeCell ref="A617:A620"/>
    <mergeCell ref="A621:A629"/>
    <mergeCell ref="A630:A633"/>
    <mergeCell ref="A606:A613"/>
    <mergeCell ref="A548:A549"/>
    <mergeCell ref="A550:A586"/>
    <mergeCell ref="A587:A589"/>
    <mergeCell ref="A590:A595"/>
    <mergeCell ref="A596:A602"/>
  </mergeCells>
  <phoneticPr fontId="2" type="noConversion"/>
  <pageMargins left="0.27" right="0.16" top="0.17" bottom="0.28999999999999998" header="0.16" footer="0.3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mai 2024</vt:lpstr>
      <vt:lpstr>Sheet1</vt:lpstr>
    </vt:vector>
  </TitlesOfParts>
  <Company>CASMB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Utilizator</dc:creator>
  <cp:lastModifiedBy>Utilizator</cp:lastModifiedBy>
  <cp:lastPrinted>2024-08-20T13:29:56Z</cp:lastPrinted>
  <dcterms:created xsi:type="dcterms:W3CDTF">2013-02-21T12:39:33Z</dcterms:created>
  <dcterms:modified xsi:type="dcterms:W3CDTF">2025-04-07T11:37:46Z</dcterms:modified>
</cp:coreProperties>
</file>